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040" windowHeight="8550" activeTab="2"/>
  </bookViews>
  <sheets>
    <sheet name="Inventar" sheetId="1" r:id="rId1"/>
    <sheet name="Bilanz" sheetId="2" r:id="rId2"/>
    <sheet name="Bilanzveränderungen" sheetId="3" r:id="rId3"/>
    <sheet name="alte und neue Bilanz" sheetId="4" r:id="rId4"/>
    <sheet name="Erläuterung" sheetId="5" r:id="rId5"/>
  </sheets>
  <definedNames>
    <definedName name="_xlnm.Print_Area" localSheetId="2">'Bilanzveränderungen'!$A$1:$F$51</definedName>
    <definedName name="_xlnm.Print_Area" localSheetId="4">'Erläuterung'!$A$1:$G$26</definedName>
  </definedNames>
  <calcPr fullCalcOnLoad="1"/>
</workbook>
</file>

<file path=xl/sharedStrings.xml><?xml version="1.0" encoding="utf-8"?>
<sst xmlns="http://schemas.openxmlformats.org/spreadsheetml/2006/main" count="292" uniqueCount="143">
  <si>
    <t>Inventar</t>
  </si>
  <si>
    <t xml:space="preserve">des Yuppie - young urban paper Verlags am 02.12.... </t>
  </si>
  <si>
    <t>A.</t>
  </si>
  <si>
    <t xml:space="preserve"> Vermögen</t>
  </si>
  <si>
    <t>EURO</t>
  </si>
  <si>
    <t>I.</t>
  </si>
  <si>
    <t xml:space="preserve"> Anlagevermögen</t>
  </si>
  <si>
    <t>1.</t>
  </si>
  <si>
    <t>Unbebaute Grundstücke</t>
  </si>
  <si>
    <t>2.</t>
  </si>
  <si>
    <t>Bebaute Grundstücke</t>
  </si>
  <si>
    <t>Druckerei-Gebäude</t>
  </si>
  <si>
    <t>3.</t>
  </si>
  <si>
    <t>Technische Anlagen und Maschinen</t>
  </si>
  <si>
    <t>Technische Anlage</t>
  </si>
  <si>
    <t xml:space="preserve">4. </t>
  </si>
  <si>
    <t>Fuhrpark</t>
  </si>
  <si>
    <t>Mini-Van</t>
  </si>
  <si>
    <t>VW-Käfer</t>
  </si>
  <si>
    <t>BMW, 7er-Reihe</t>
  </si>
  <si>
    <t>5.</t>
  </si>
  <si>
    <t>Büro- und Geschäftsaustattung</t>
  </si>
  <si>
    <t>Möbel</t>
  </si>
  <si>
    <t>3 Laserdrucker à 900 Euro</t>
  </si>
  <si>
    <t>4 Pentium Rechner à 1250 Euro</t>
  </si>
  <si>
    <t>2 Laptops à 1750 Euro</t>
  </si>
  <si>
    <t>SUMME DES ANLAGEVERMÖGENS</t>
  </si>
  <si>
    <t>II.</t>
  </si>
  <si>
    <t>Umlaufvermögen</t>
  </si>
  <si>
    <t>Rohstoffe</t>
  </si>
  <si>
    <t>Farben</t>
  </si>
  <si>
    <t>Papier</t>
  </si>
  <si>
    <t>Fertige Erzeugnisse</t>
  </si>
  <si>
    <t xml:space="preserve">80000 Zeitungen, Ausgabe Nr. 12, à 1,25 </t>
  </si>
  <si>
    <t>Forderungen</t>
  </si>
  <si>
    <t>Rechnung an Maier</t>
  </si>
  <si>
    <t>Rechnung an Hilpert</t>
  </si>
  <si>
    <t>4.</t>
  </si>
  <si>
    <t>Bankguthaben</t>
  </si>
  <si>
    <t>Hypo-Vereinsbank</t>
  </si>
  <si>
    <t>Kasse</t>
  </si>
  <si>
    <t>Kassenbestand</t>
  </si>
  <si>
    <t>SUMME DES UMLAUFVERMÖGENS</t>
  </si>
  <si>
    <t>GESAMTVERMÖGEN</t>
  </si>
  <si>
    <t>B.</t>
  </si>
  <si>
    <t>Schulden</t>
  </si>
  <si>
    <t>Langfristige Schulden</t>
  </si>
  <si>
    <t>Darlehen der Hypo Vereinsbank</t>
  </si>
  <si>
    <t>Kurzfristige Schulden</t>
  </si>
  <si>
    <t>Verbindlichkeiten an Lieferer</t>
  </si>
  <si>
    <t>Holz</t>
  </si>
  <si>
    <t>Klecks</t>
  </si>
  <si>
    <t>GESAMTSCHULDEN</t>
  </si>
  <si>
    <t>C.</t>
  </si>
  <si>
    <t>Reinvermögen</t>
  </si>
  <si>
    <t>(AV+UV)</t>
  </si>
  <si>
    <t>(FK)</t>
  </si>
  <si>
    <t>(EK)</t>
  </si>
  <si>
    <t xml:space="preserve">Trage in die grauen Felder des Inventars die Zellbezüge bzw. Rechenvorschriften ein, </t>
  </si>
  <si>
    <t>die die gewünschten Werte berechnen!</t>
  </si>
  <si>
    <t>Trage dann in die grauen Felder der Bilanz auch die relevanten Zellbezüge bzw.</t>
  </si>
  <si>
    <t>Rechenvorschriften ein!</t>
  </si>
  <si>
    <t>Bilanz</t>
  </si>
  <si>
    <t>Aktiva</t>
  </si>
  <si>
    <t>Passiva</t>
  </si>
  <si>
    <t>Anlagevermögen:</t>
  </si>
  <si>
    <t>Eigenkapital:</t>
  </si>
  <si>
    <t>Fremdkapital:</t>
  </si>
  <si>
    <t xml:space="preserve">Technische Anlagen </t>
  </si>
  <si>
    <t>und Maschinen</t>
  </si>
  <si>
    <t>Büro- und Geschäfts-</t>
  </si>
  <si>
    <t>ausstattung</t>
  </si>
  <si>
    <t>Umlaufvermögen:</t>
  </si>
  <si>
    <t>Bilanzveränderungen</t>
  </si>
  <si>
    <t>Jeder Geschäftsvorfall bewirkt eine Veränderung von Bilanzposten.</t>
  </si>
  <si>
    <t>Welche Bilanzveränderungen ergeben sich bei folgenden Geschäftsvorfällen?</t>
  </si>
  <si>
    <t>Bilanzposten</t>
  </si>
  <si>
    <t>(Name)</t>
  </si>
  <si>
    <r>
      <t>a)</t>
    </r>
    <r>
      <rPr>
        <sz val="12"/>
        <rFont val="Times New Roman"/>
        <family val="1"/>
      </rPr>
      <t> </t>
    </r>
    <r>
      <rPr>
        <sz val="12"/>
        <rFont val="Arial"/>
        <family val="2"/>
      </rPr>
      <t>Kauf einer Maschine</t>
    </r>
  </si>
  <si>
    <t>Bilanzveränderung:</t>
  </si>
  <si>
    <t>b) Kauf von Rohstoffen</t>
  </si>
  <si>
    <t xml:space="preserve">d) Verkauf von Fertigerzeugnissen - </t>
  </si>
  <si>
    <t>Bei den Bilanzveränderungen können 4 Fälle unterschieden werden:</t>
  </si>
  <si>
    <t>Aktiv- / Passivminderung</t>
  </si>
  <si>
    <t>(Minderung der Aktiv- und Passivseite)</t>
  </si>
  <si>
    <t>Aktiv- / Passivmehrung</t>
  </si>
  <si>
    <t>(Mehrung der Aktiv- und Passivseite)</t>
  </si>
  <si>
    <t>Aktivtausch</t>
  </si>
  <si>
    <t>(Auswirkung nur auf der Aktivseite)</t>
  </si>
  <si>
    <t>Passivtausch</t>
  </si>
  <si>
    <t>(Auswirkung nur auf der Passivseite)</t>
  </si>
  <si>
    <t>Ordne den Beispielen a - g die richtige Art der Bilanzveränderung zu!</t>
  </si>
  <si>
    <t>Fenster, in dem die letzten Eingaben erscheinen.)</t>
  </si>
  <si>
    <t>Inventar - Bilanz - Bilanzveränderungen</t>
  </si>
  <si>
    <t>Auf diese Weise kann man alle Fälle der Bilanzveränderungen simulieren.</t>
  </si>
  <si>
    <t>c) Rückzahlung eines Bankdarlehens</t>
  </si>
  <si>
    <t>durch Überweisung</t>
  </si>
  <si>
    <t>e) Verkauf von Fertigerzeugnissen</t>
  </si>
  <si>
    <t>auf Ziel</t>
  </si>
  <si>
    <t>Kunde zahlt mit Überweisung</t>
  </si>
  <si>
    <t>wertmäßige Änderung</t>
  </si>
  <si>
    <t xml:space="preserve">  + / - Betrag</t>
  </si>
  <si>
    <t xml:space="preserve">f) Ein Kunde überweist auf die Bank </t>
  </si>
  <si>
    <t>seinen Rechnungsbetrag</t>
  </si>
  <si>
    <t xml:space="preserve">g) Wir überweisen </t>
  </si>
  <si>
    <t>Löhne</t>
  </si>
  <si>
    <t xml:space="preserve">Zur Überprüfung der Arbeitsblatteinträge kann man die Eurowerte  in die gelben Felder </t>
  </si>
  <si>
    <t xml:space="preserve">der Exceltabelle eingeben (immer nur für ein Beispiel!) und die veränderte Bilanz  </t>
  </si>
  <si>
    <t>in der Tabelle alte/neue Bilanz einsehen.</t>
  </si>
  <si>
    <t>alte</t>
  </si>
  <si>
    <t>neue</t>
  </si>
  <si>
    <t>Summe</t>
  </si>
  <si>
    <t>a)</t>
  </si>
  <si>
    <t>REINVERMÖGEN</t>
  </si>
  <si>
    <t>b)</t>
  </si>
  <si>
    <t>c)</t>
  </si>
  <si>
    <t>d)</t>
  </si>
  <si>
    <t>e)</t>
  </si>
  <si>
    <t>f)</t>
  </si>
  <si>
    <t>g)</t>
  </si>
  <si>
    <t>Mit Hilfe des Befehls "Bearbeiten - Rückgängig Eingabe" macht man die beiden Zahleneingaben</t>
  </si>
  <si>
    <t>in der Tabelle "Bilanzveränderungen" wieder rückgängig und somit erscheint auch wieder die ursprüngliche Bilanz.</t>
  </si>
  <si>
    <t>und überprüft anhand der Tabelle "alte und neue Bilanz", welche Art der Bilanzveränderung vorliegt.</t>
  </si>
  <si>
    <t>Die alte Bilanz basiert auf den Werten, die im Inventar bereits eingegeben sind.</t>
  </si>
  <si>
    <t>Die Schülerinnen und Schüler sollten als Arbeitsblatt einen Ausdruck der alten Bilanz</t>
  </si>
  <si>
    <t>Sie arbeiten zunächst ohne Computer und füllen das Arbeitsblatt zu den Bilanzveränderungen aus.</t>
  </si>
  <si>
    <t>Mit Hilfe des Computers können die Ergebnisse des ausgefüllten Arbeitsblattes zu den</t>
  </si>
  <si>
    <t>Bilanzveränderungen überprüft werden.</t>
  </si>
  <si>
    <t xml:space="preserve">Man kann natürlich auch die beiden gelben Felder mit den Zahlenwerten anklicken und die eingegebenen Werte </t>
  </si>
  <si>
    <t>Man gibt in der Tabelle "Bilanzveränderungen" die vorgeschlagenen Zahlenwerte - für jeweils nur ein Beispiel - ein</t>
  </si>
  <si>
    <t>(Neben dem Rückgäng-Pfeil befindet sich ein Pfeil, der nach unten weist. Wenn man ihn anklickt, öffnet sich ein</t>
  </si>
  <si>
    <t xml:space="preserve">mit der Entf-Taste löschen. </t>
  </si>
  <si>
    <t>OStR Harald Weber</t>
  </si>
  <si>
    <t>Zwischentabelle für die Berechnung der Bilanzveränderungen:</t>
  </si>
  <si>
    <t xml:space="preserve">des young people Verlags am 15.12.... </t>
  </si>
  <si>
    <t xml:space="preserve">und als zweites Arbeitsblatt das unausgefüllte Blatt zu den Bilanzveränderungen erhalten. </t>
  </si>
  <si>
    <t>Geschäftsvorfall:</t>
  </si>
  <si>
    <t>Unter den beiden Bilanzen erscheint automatisch der Geschäftsvorfall, der die Bilanzveränderung ausgelöst hat.</t>
  </si>
  <si>
    <t>(Download des Arbeitsblattes auf www.info-wr.de - Unterrichtsbeispiele 9. Jahrgangsstufe)</t>
  </si>
  <si>
    <t xml:space="preserve">finanziert mit Bankdarlehen </t>
  </si>
  <si>
    <t xml:space="preserve">durch Barzahlung </t>
  </si>
  <si>
    <t>in</t>
  </si>
  <si>
    <t>Euro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</si>
</sst>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€&quot;"/>
    <numFmt numFmtId="173" formatCode="#,##0\ &quot;€&quot;"/>
    <numFmt numFmtId="174" formatCode="#,##0\ _€"/>
  </numFmts>
  <fonts count="15">
    <font>
      <sz val="12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6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10"/>
      <name val="Arial"/>
      <family val="2"/>
    </font>
    <font>
      <sz val="20"/>
      <name val="Arial"/>
      <family val="2"/>
    </font>
    <font>
      <sz val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2"/>
    </xf>
    <xf numFmtId="0" fontId="0" fillId="0" borderId="0" xfId="0" applyFont="1" applyAlignment="1">
      <alignment/>
    </xf>
    <xf numFmtId="0" fontId="7" fillId="0" borderId="0" xfId="0" applyFont="1" applyAlignment="1">
      <alignment horizontal="left" indent="3"/>
    </xf>
    <xf numFmtId="0" fontId="7" fillId="0" borderId="0" xfId="0" applyFont="1" applyAlignment="1">
      <alignment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/>
    </xf>
    <xf numFmtId="0" fontId="7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9" fillId="0" borderId="0" xfId="0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0" fontId="7" fillId="0" borderId="0" xfId="0" applyFont="1" applyAlignment="1">
      <alignment horizontal="left"/>
    </xf>
    <xf numFmtId="0" fontId="7" fillId="0" borderId="9" xfId="0" applyFont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2" fontId="5" fillId="2" borderId="0" xfId="0" applyNumberFormat="1" applyFont="1" applyFill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0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0" fillId="3" borderId="0" xfId="0" applyFill="1" applyAlignment="1">
      <alignment/>
    </xf>
    <xf numFmtId="4" fontId="0" fillId="2" borderId="0" xfId="0" applyNumberFormat="1" applyFont="1" applyFill="1" applyAlignment="1">
      <alignment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4" fontId="0" fillId="3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3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0" fillId="4" borderId="0" xfId="0" applyNumberFormat="1" applyFont="1" applyFill="1" applyAlignment="1">
      <alignment/>
    </xf>
    <xf numFmtId="4" fontId="0" fillId="2" borderId="0" xfId="0" applyNumberFormat="1" applyFill="1" applyAlignment="1">
      <alignment/>
    </xf>
    <xf numFmtId="4" fontId="0" fillId="5" borderId="0" xfId="0" applyNumberFormat="1" applyFont="1" applyFill="1" applyAlignment="1">
      <alignment/>
    </xf>
    <xf numFmtId="4" fontId="5" fillId="3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2" fontId="0" fillId="0" borderId="0" xfId="0" applyNumberFormat="1" applyFill="1" applyAlignment="1">
      <alignment horizontal="right"/>
    </xf>
    <xf numFmtId="2" fontId="0" fillId="0" borderId="0" xfId="0" applyNumberFormat="1" applyFill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4" fontId="7" fillId="0" borderId="9" xfId="0" applyNumberFormat="1" applyFont="1" applyBorder="1" applyAlignment="1">
      <alignment/>
    </xf>
    <xf numFmtId="17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6" borderId="0" xfId="0" applyFill="1" applyAlignment="1">
      <alignment horizontal="left"/>
    </xf>
    <xf numFmtId="0" fontId="0" fillId="6" borderId="0" xfId="0" applyFill="1" applyAlignment="1">
      <alignment horizontal="right"/>
    </xf>
    <xf numFmtId="0" fontId="0" fillId="6" borderId="0" xfId="0" applyFill="1" applyAlignment="1">
      <alignment/>
    </xf>
    <xf numFmtId="0" fontId="2" fillId="6" borderId="0" xfId="0" applyFont="1" applyFill="1" applyAlignment="1">
      <alignment horizontal="right"/>
    </xf>
    <xf numFmtId="0" fontId="2" fillId="6" borderId="0" xfId="0" applyFont="1" applyFill="1" applyAlignment="1">
      <alignment/>
    </xf>
    <xf numFmtId="0" fontId="1" fillId="6" borderId="9" xfId="0" applyFont="1" applyFill="1" applyBorder="1" applyAlignment="1">
      <alignment horizontal="right"/>
    </xf>
    <xf numFmtId="0" fontId="0" fillId="6" borderId="9" xfId="0" applyFill="1" applyBorder="1" applyAlignment="1">
      <alignment/>
    </xf>
    <xf numFmtId="0" fontId="1" fillId="6" borderId="9" xfId="0" applyFont="1" applyFill="1" applyBorder="1" applyAlignment="1">
      <alignment/>
    </xf>
    <xf numFmtId="0" fontId="2" fillId="6" borderId="0" xfId="0" applyFont="1" applyFill="1" applyAlignment="1">
      <alignment horizontal="left"/>
    </xf>
    <xf numFmtId="4" fontId="0" fillId="6" borderId="0" xfId="0" applyNumberFormat="1" applyFont="1" applyFill="1" applyAlignment="1">
      <alignment/>
    </xf>
    <xf numFmtId="4" fontId="0" fillId="6" borderId="0" xfId="0" applyNumberFormat="1" applyFill="1" applyAlignment="1">
      <alignment horizontal="left"/>
    </xf>
    <xf numFmtId="4" fontId="0" fillId="6" borderId="0" xfId="0" applyNumberFormat="1" applyFill="1" applyAlignment="1">
      <alignment horizontal="right"/>
    </xf>
    <xf numFmtId="0" fontId="4" fillId="6" borderId="0" xfId="0" applyFont="1" applyFill="1" applyAlignment="1">
      <alignment horizontal="left"/>
    </xf>
    <xf numFmtId="0" fontId="0" fillId="6" borderId="9" xfId="0" applyFill="1" applyBorder="1" applyAlignment="1">
      <alignment horizontal="left"/>
    </xf>
    <xf numFmtId="4" fontId="0" fillId="6" borderId="9" xfId="0" applyNumberFormat="1" applyFill="1" applyBorder="1" applyAlignment="1">
      <alignment horizontal="left"/>
    </xf>
    <xf numFmtId="0" fontId="14" fillId="5" borderId="0" xfId="0" applyFont="1" applyFill="1" applyAlignment="1">
      <alignment/>
    </xf>
    <xf numFmtId="0" fontId="0" fillId="5" borderId="0" xfId="0" applyFill="1" applyAlignment="1">
      <alignment/>
    </xf>
    <xf numFmtId="0" fontId="13" fillId="5" borderId="0" xfId="0" applyFont="1" applyFill="1" applyAlignment="1">
      <alignment/>
    </xf>
    <xf numFmtId="173" fontId="0" fillId="0" borderId="0" xfId="0" applyNumberFormat="1" applyAlignment="1">
      <alignment/>
    </xf>
    <xf numFmtId="173" fontId="0" fillId="4" borderId="0" xfId="0" applyNumberFormat="1" applyFill="1" applyAlignment="1">
      <alignment/>
    </xf>
    <xf numFmtId="173" fontId="7" fillId="0" borderId="9" xfId="0" applyNumberFormat="1" applyFont="1" applyBorder="1" applyAlignment="1">
      <alignment/>
    </xf>
    <xf numFmtId="174" fontId="0" fillId="0" borderId="0" xfId="0" applyNumberFormat="1" applyAlignment="1">
      <alignment/>
    </xf>
    <xf numFmtId="0" fontId="0" fillId="3" borderId="0" xfId="0" applyFill="1" applyAlignment="1">
      <alignment horizontal="right"/>
    </xf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/>
    </xf>
    <xf numFmtId="0" fontId="1" fillId="3" borderId="9" xfId="0" applyFont="1" applyFill="1" applyBorder="1" applyAlignment="1">
      <alignment horizontal="right"/>
    </xf>
    <xf numFmtId="0" fontId="0" fillId="3" borderId="9" xfId="0" applyFill="1" applyBorder="1" applyAlignment="1">
      <alignment/>
    </xf>
    <xf numFmtId="0" fontId="1" fillId="3" borderId="9" xfId="0" applyFont="1" applyFill="1" applyBorder="1" applyAlignment="1">
      <alignment/>
    </xf>
    <xf numFmtId="0" fontId="0" fillId="3" borderId="0" xfId="0" applyFill="1" applyAlignment="1">
      <alignment horizontal="left"/>
    </xf>
    <xf numFmtId="0" fontId="2" fillId="3" borderId="0" xfId="0" applyFont="1" applyFill="1" applyAlignment="1">
      <alignment horizontal="left"/>
    </xf>
    <xf numFmtId="4" fontId="0" fillId="3" borderId="0" xfId="0" applyNumberFormat="1" applyFill="1" applyAlignment="1">
      <alignment horizontal="left"/>
    </xf>
    <xf numFmtId="4" fontId="0" fillId="3" borderId="0" xfId="0" applyNumberFormat="1" applyFill="1" applyAlignment="1">
      <alignment horizontal="right"/>
    </xf>
    <xf numFmtId="0" fontId="4" fillId="3" borderId="0" xfId="0" applyFont="1" applyFill="1" applyAlignment="1">
      <alignment horizontal="left"/>
    </xf>
    <xf numFmtId="0" fontId="0" fillId="3" borderId="9" xfId="0" applyFill="1" applyBorder="1" applyAlignment="1">
      <alignment horizontal="left"/>
    </xf>
    <xf numFmtId="4" fontId="0" fillId="3" borderId="9" xfId="0" applyNumberFormat="1" applyFill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</xdr:row>
      <xdr:rowOff>0</xdr:rowOff>
    </xdr:from>
    <xdr:to>
      <xdr:col>3</xdr:col>
      <xdr:colOff>9525</xdr:colOff>
      <xdr:row>29</xdr:row>
      <xdr:rowOff>0</xdr:rowOff>
    </xdr:to>
    <xdr:sp>
      <xdr:nvSpPr>
        <xdr:cNvPr id="1" name="Line 1"/>
        <xdr:cNvSpPr>
          <a:spLocks/>
        </xdr:cNvSpPr>
      </xdr:nvSpPr>
      <xdr:spPr>
        <a:xfrm>
          <a:off x="2981325" y="457200"/>
          <a:ext cx="0" cy="525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</xdr:row>
      <xdr:rowOff>0</xdr:rowOff>
    </xdr:from>
    <xdr:to>
      <xdr:col>3</xdr:col>
      <xdr:colOff>9525</xdr:colOff>
      <xdr:row>29</xdr:row>
      <xdr:rowOff>0</xdr:rowOff>
    </xdr:to>
    <xdr:sp>
      <xdr:nvSpPr>
        <xdr:cNvPr id="1" name="Line 1"/>
        <xdr:cNvSpPr>
          <a:spLocks/>
        </xdr:cNvSpPr>
      </xdr:nvSpPr>
      <xdr:spPr>
        <a:xfrm>
          <a:off x="2981325" y="457200"/>
          <a:ext cx="0" cy="525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</xdr:row>
      <xdr:rowOff>0</xdr:rowOff>
    </xdr:from>
    <xdr:to>
      <xdr:col>9</xdr:col>
      <xdr:colOff>9525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8943975" y="457200"/>
          <a:ext cx="0" cy="525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0"/>
  <sheetViews>
    <sheetView workbookViewId="0" topLeftCell="A125">
      <selection activeCell="E175" sqref="E175"/>
    </sheetView>
  </sheetViews>
  <sheetFormatPr defaultColWidth="11.5546875" defaultRowHeight="15"/>
  <sheetData>
    <row r="2" spans="1:2" ht="18">
      <c r="A2" s="1"/>
      <c r="B2" s="2" t="s">
        <v>0</v>
      </c>
    </row>
    <row r="3" ht="15">
      <c r="A3" s="1"/>
    </row>
    <row r="4" spans="1:6" ht="18">
      <c r="A4" s="1"/>
      <c r="B4" s="2" t="s">
        <v>134</v>
      </c>
      <c r="F4" s="2"/>
    </row>
    <row r="5" spans="1:7" ht="15.75" thickBot="1">
      <c r="A5" s="3"/>
      <c r="B5" s="3"/>
      <c r="C5" s="3"/>
      <c r="D5" s="3"/>
      <c r="E5" s="3"/>
      <c r="F5" s="3"/>
      <c r="G5" s="3"/>
    </row>
    <row r="6" ht="15">
      <c r="A6" s="1"/>
    </row>
    <row r="7" spans="1:7" ht="18">
      <c r="A7" s="4" t="s">
        <v>2</v>
      </c>
      <c r="B7" s="2" t="s">
        <v>3</v>
      </c>
      <c r="F7" t="s">
        <v>4</v>
      </c>
      <c r="G7" t="s">
        <v>4</v>
      </c>
    </row>
    <row r="8" spans="1:7" ht="15">
      <c r="A8" s="1"/>
      <c r="G8" s="55"/>
    </row>
    <row r="9" spans="1:7" ht="15.75">
      <c r="A9" s="5" t="s">
        <v>5</v>
      </c>
      <c r="B9" s="6" t="s">
        <v>6</v>
      </c>
      <c r="C9" s="7"/>
      <c r="D9" s="8"/>
      <c r="E9" s="8"/>
      <c r="F9" s="34"/>
      <c r="G9" s="56"/>
    </row>
    <row r="10" spans="1:7" ht="15">
      <c r="A10" s="9" t="s">
        <v>7</v>
      </c>
      <c r="B10" s="10" t="s">
        <v>8</v>
      </c>
      <c r="C10" s="10"/>
      <c r="D10" s="10"/>
      <c r="E10" s="10"/>
      <c r="F10" s="62"/>
      <c r="G10" s="57">
        <f>F10</f>
        <v>0</v>
      </c>
    </row>
    <row r="11" spans="1:7" ht="15">
      <c r="A11" s="9"/>
      <c r="B11" s="10"/>
      <c r="C11" s="10"/>
      <c r="D11" s="10"/>
      <c r="E11" s="10"/>
      <c r="F11" s="58"/>
      <c r="G11" s="58"/>
    </row>
    <row r="12" spans="1:7" ht="15">
      <c r="A12" s="9" t="s">
        <v>9</v>
      </c>
      <c r="B12" s="10" t="s">
        <v>10</v>
      </c>
      <c r="C12" s="10"/>
      <c r="D12" s="10"/>
      <c r="E12" s="10"/>
      <c r="F12" s="58"/>
      <c r="G12" s="58"/>
    </row>
    <row r="13" spans="1:7" ht="15">
      <c r="A13" s="9"/>
      <c r="B13" s="10" t="s">
        <v>11</v>
      </c>
      <c r="C13" s="10"/>
      <c r="D13" s="10"/>
      <c r="E13" s="10"/>
      <c r="F13" s="62">
        <v>638700</v>
      </c>
      <c r="G13" s="57">
        <f>F13</f>
        <v>638700</v>
      </c>
    </row>
    <row r="14" spans="1:7" ht="15">
      <c r="A14" s="9"/>
      <c r="B14" s="10"/>
      <c r="C14" s="10"/>
      <c r="D14" s="10"/>
      <c r="E14" s="10"/>
      <c r="F14" s="58"/>
      <c r="G14" s="58"/>
    </row>
    <row r="15" spans="1:7" ht="15">
      <c r="A15" s="9" t="s">
        <v>12</v>
      </c>
      <c r="B15" s="10" t="s">
        <v>13</v>
      </c>
      <c r="C15" s="10"/>
      <c r="D15" s="10"/>
      <c r="E15" s="10"/>
      <c r="F15" s="58"/>
      <c r="G15" s="58"/>
    </row>
    <row r="16" spans="1:7" ht="15">
      <c r="A16" s="9"/>
      <c r="B16" s="10" t="s">
        <v>14</v>
      </c>
      <c r="C16" s="10"/>
      <c r="D16" s="10"/>
      <c r="E16" s="10"/>
      <c r="F16" s="62">
        <v>30000</v>
      </c>
      <c r="G16" s="57">
        <f>F16</f>
        <v>30000</v>
      </c>
    </row>
    <row r="17" spans="1:7" ht="15">
      <c r="A17" s="9"/>
      <c r="B17" s="10"/>
      <c r="C17" s="10"/>
      <c r="D17" s="10"/>
      <c r="E17" s="10"/>
      <c r="F17" s="58"/>
      <c r="G17" s="58"/>
    </row>
    <row r="18" spans="1:7" ht="15">
      <c r="A18" s="9" t="s">
        <v>15</v>
      </c>
      <c r="B18" s="10" t="s">
        <v>16</v>
      </c>
      <c r="C18" s="10"/>
      <c r="D18" s="10"/>
      <c r="E18" s="10"/>
      <c r="F18" s="58"/>
      <c r="G18" s="58"/>
    </row>
    <row r="19" spans="1:7" ht="15">
      <c r="A19" s="9"/>
      <c r="B19" s="10" t="s">
        <v>17</v>
      </c>
      <c r="C19" s="10"/>
      <c r="D19" s="10"/>
      <c r="E19" s="10"/>
      <c r="F19" s="62">
        <v>18000</v>
      </c>
      <c r="G19" s="58"/>
    </row>
    <row r="20" spans="1:7" ht="15">
      <c r="A20" s="9"/>
      <c r="B20" s="10" t="s">
        <v>18</v>
      </c>
      <c r="C20" s="10"/>
      <c r="D20" s="10"/>
      <c r="E20" s="10"/>
      <c r="F20" s="62">
        <v>3000</v>
      </c>
      <c r="G20" s="58"/>
    </row>
    <row r="21" spans="1:7" ht="15">
      <c r="A21" s="9"/>
      <c r="B21" s="10" t="s">
        <v>19</v>
      </c>
      <c r="C21" s="10"/>
      <c r="D21" s="10"/>
      <c r="E21" s="10"/>
      <c r="F21" s="62">
        <v>25000</v>
      </c>
      <c r="G21" s="57">
        <f>SUM(F19:F21)</f>
        <v>46000</v>
      </c>
    </row>
    <row r="22" spans="1:7" ht="15">
      <c r="A22" s="9"/>
      <c r="B22" s="10"/>
      <c r="C22" s="10"/>
      <c r="D22" s="10"/>
      <c r="E22" s="10"/>
      <c r="F22" s="58"/>
      <c r="G22" s="58"/>
    </row>
    <row r="23" spans="1:7" ht="15">
      <c r="A23" s="9" t="s">
        <v>20</v>
      </c>
      <c r="B23" s="10" t="s">
        <v>21</v>
      </c>
      <c r="C23" s="10"/>
      <c r="D23" s="10"/>
      <c r="E23" s="10"/>
      <c r="F23" s="58"/>
      <c r="G23" s="58"/>
    </row>
    <row r="24" spans="1:7" ht="15">
      <c r="A24" s="9"/>
      <c r="B24" s="10" t="s">
        <v>22</v>
      </c>
      <c r="C24" s="10"/>
      <c r="D24" s="10"/>
      <c r="E24" s="10"/>
      <c r="F24" s="62">
        <v>15000</v>
      </c>
      <c r="G24" s="58"/>
    </row>
    <row r="25" spans="1:7" ht="15">
      <c r="A25" s="9"/>
      <c r="B25" s="10" t="s">
        <v>23</v>
      </c>
      <c r="C25" s="10"/>
      <c r="D25" s="10"/>
      <c r="E25" s="10"/>
      <c r="F25" s="62">
        <v>2700</v>
      </c>
      <c r="G25" s="58"/>
    </row>
    <row r="26" spans="1:7" ht="15">
      <c r="A26" s="9"/>
      <c r="B26" s="10" t="s">
        <v>24</v>
      </c>
      <c r="C26" s="10"/>
      <c r="D26" s="10"/>
      <c r="E26" s="10"/>
      <c r="F26" s="62">
        <v>5000</v>
      </c>
      <c r="G26" s="58"/>
    </row>
    <row r="27" spans="1:7" ht="15">
      <c r="A27" s="9"/>
      <c r="B27" s="10" t="s">
        <v>25</v>
      </c>
      <c r="C27" s="10"/>
      <c r="D27" s="10"/>
      <c r="E27" s="10"/>
      <c r="F27" s="62">
        <v>3500</v>
      </c>
      <c r="G27" s="57">
        <f>SUM(F24:F27)</f>
        <v>26200</v>
      </c>
    </row>
    <row r="28" spans="1:7" ht="15">
      <c r="A28" s="9"/>
      <c r="B28" s="10"/>
      <c r="C28" s="10"/>
      <c r="D28" s="10"/>
      <c r="E28" s="10"/>
      <c r="F28" s="58"/>
      <c r="G28" s="59"/>
    </row>
    <row r="29" spans="1:7" ht="15">
      <c r="A29" s="11"/>
      <c r="B29" s="10" t="s">
        <v>26</v>
      </c>
      <c r="C29" s="8"/>
      <c r="D29" s="8"/>
      <c r="E29" s="8"/>
      <c r="F29" s="56"/>
      <c r="G29" s="57">
        <f>SUM(G10:G27)</f>
        <v>740900</v>
      </c>
    </row>
    <row r="30" spans="1:7" ht="15">
      <c r="A30" s="1"/>
      <c r="F30" s="55"/>
      <c r="G30" s="55"/>
    </row>
    <row r="31" spans="1:7" ht="15.75">
      <c r="A31" s="5" t="s">
        <v>27</v>
      </c>
      <c r="B31" s="6" t="s">
        <v>28</v>
      </c>
      <c r="F31" s="55"/>
      <c r="G31" s="55"/>
    </row>
    <row r="32" spans="1:7" ht="15">
      <c r="A32" s="9" t="s">
        <v>7</v>
      </c>
      <c r="B32" s="10" t="s">
        <v>29</v>
      </c>
      <c r="C32" s="10"/>
      <c r="D32" s="10"/>
      <c r="E32" s="10"/>
      <c r="F32" s="58"/>
      <c r="G32" s="58"/>
    </row>
    <row r="33" spans="1:7" ht="15">
      <c r="A33" s="9"/>
      <c r="B33" s="10" t="s">
        <v>30</v>
      </c>
      <c r="C33" s="10"/>
      <c r="D33" s="10"/>
      <c r="E33" s="10"/>
      <c r="F33" s="62">
        <v>900</v>
      </c>
      <c r="G33" s="58"/>
    </row>
    <row r="34" spans="1:7" ht="15">
      <c r="A34" s="9"/>
      <c r="B34" s="10" t="s">
        <v>31</v>
      </c>
      <c r="C34" s="10"/>
      <c r="D34" s="10"/>
      <c r="E34" s="10"/>
      <c r="F34" s="62">
        <v>5800</v>
      </c>
      <c r="G34" s="57">
        <f>SUM(F33:F34)</f>
        <v>6700</v>
      </c>
    </row>
    <row r="35" spans="1:7" ht="15">
      <c r="A35" s="9"/>
      <c r="B35" s="10"/>
      <c r="C35" s="10"/>
      <c r="D35" s="10"/>
      <c r="E35" s="10"/>
      <c r="F35" s="58"/>
      <c r="G35" s="58"/>
    </row>
    <row r="36" spans="1:7" ht="15">
      <c r="A36" s="9" t="s">
        <v>9</v>
      </c>
      <c r="B36" s="10" t="s">
        <v>32</v>
      </c>
      <c r="C36" s="10"/>
      <c r="D36" s="10"/>
      <c r="E36" s="10"/>
      <c r="F36" s="58"/>
      <c r="G36" s="58"/>
    </row>
    <row r="37" spans="1:7" ht="15">
      <c r="A37" s="9"/>
      <c r="B37" s="10" t="s">
        <v>33</v>
      </c>
      <c r="C37" s="10"/>
      <c r="D37" s="10"/>
      <c r="E37" s="10"/>
      <c r="F37" s="62">
        <v>100000</v>
      </c>
      <c r="G37" s="57">
        <f>F37</f>
        <v>100000</v>
      </c>
    </row>
    <row r="38" spans="1:7" ht="15">
      <c r="A38" s="9"/>
      <c r="B38" s="10"/>
      <c r="C38" s="10"/>
      <c r="D38" s="10"/>
      <c r="E38" s="10"/>
      <c r="F38" s="58"/>
      <c r="G38" s="58"/>
    </row>
    <row r="39" spans="1:7" ht="15">
      <c r="A39" s="9" t="s">
        <v>12</v>
      </c>
      <c r="B39" s="10" t="s">
        <v>34</v>
      </c>
      <c r="C39" s="10"/>
      <c r="D39" s="10"/>
      <c r="E39" s="10"/>
      <c r="F39" s="58"/>
      <c r="G39" s="58"/>
    </row>
    <row r="40" spans="1:7" ht="15">
      <c r="A40" s="9"/>
      <c r="B40" s="10" t="s">
        <v>35</v>
      </c>
      <c r="C40" s="10"/>
      <c r="D40" s="10"/>
      <c r="E40" s="10"/>
      <c r="F40" s="62">
        <v>300</v>
      </c>
      <c r="G40" s="58"/>
    </row>
    <row r="41" spans="1:7" ht="15">
      <c r="A41" s="9"/>
      <c r="B41" s="10" t="s">
        <v>36</v>
      </c>
      <c r="C41" s="10"/>
      <c r="D41" s="10"/>
      <c r="E41" s="10"/>
      <c r="F41" s="62">
        <v>200</v>
      </c>
      <c r="G41" s="57">
        <f>SUM(F40:F41)</f>
        <v>500</v>
      </c>
    </row>
    <row r="42" spans="1:7" ht="15">
      <c r="A42" s="9"/>
      <c r="B42" s="10"/>
      <c r="C42" s="10"/>
      <c r="D42" s="10"/>
      <c r="E42" s="10"/>
      <c r="F42" s="58"/>
      <c r="G42" s="58"/>
    </row>
    <row r="43" spans="1:7" ht="15">
      <c r="A43" s="9" t="s">
        <v>37</v>
      </c>
      <c r="B43" s="10" t="s">
        <v>38</v>
      </c>
      <c r="C43" s="10"/>
      <c r="D43" s="10"/>
      <c r="E43" s="10"/>
      <c r="F43" s="58"/>
      <c r="G43" s="58"/>
    </row>
    <row r="44" spans="1:7" ht="15">
      <c r="A44" s="9"/>
      <c r="B44" s="10" t="s">
        <v>39</v>
      </c>
      <c r="C44" s="10"/>
      <c r="D44" s="10"/>
      <c r="E44" s="10"/>
      <c r="F44" s="62">
        <v>91599.53</v>
      </c>
      <c r="G44" s="57">
        <f>F44</f>
        <v>91599.53</v>
      </c>
    </row>
    <row r="45" spans="1:7" ht="15">
      <c r="A45" s="9"/>
      <c r="B45" s="10"/>
      <c r="C45" s="10"/>
      <c r="D45" s="10"/>
      <c r="E45" s="10"/>
      <c r="F45" s="58"/>
      <c r="G45" s="58"/>
    </row>
    <row r="46" spans="1:7" ht="15">
      <c r="A46" s="9" t="s">
        <v>20</v>
      </c>
      <c r="B46" s="10" t="s">
        <v>40</v>
      </c>
      <c r="C46" s="10"/>
      <c r="D46" s="10"/>
      <c r="E46" s="10"/>
      <c r="F46" s="58"/>
      <c r="G46" s="58"/>
    </row>
    <row r="47" spans="1:7" ht="15">
      <c r="A47" s="9"/>
      <c r="B47" s="10" t="s">
        <v>41</v>
      </c>
      <c r="C47" s="10"/>
      <c r="D47" s="10"/>
      <c r="E47" s="10"/>
      <c r="F47" s="62">
        <v>470</v>
      </c>
      <c r="G47" s="57">
        <f>F47</f>
        <v>470</v>
      </c>
    </row>
    <row r="48" spans="1:7" ht="15">
      <c r="A48" s="9"/>
      <c r="B48" s="10"/>
      <c r="C48" s="10"/>
      <c r="D48" s="10"/>
      <c r="E48" s="10"/>
      <c r="F48" s="58"/>
      <c r="G48" s="58"/>
    </row>
    <row r="49" spans="1:7" ht="15">
      <c r="A49" s="1"/>
      <c r="B49" s="10" t="s">
        <v>42</v>
      </c>
      <c r="F49" s="55"/>
      <c r="G49" s="60">
        <f>SUM(G34:G47)</f>
        <v>199269.53</v>
      </c>
    </row>
    <row r="50" spans="1:7" ht="15">
      <c r="A50" s="1"/>
      <c r="B50" s="10"/>
      <c r="F50" s="55"/>
      <c r="G50" s="61"/>
    </row>
    <row r="51" spans="1:7" ht="15">
      <c r="A51" s="1"/>
      <c r="B51" s="10" t="s">
        <v>43</v>
      </c>
      <c r="F51" s="55"/>
      <c r="G51" s="60">
        <f>G29+G49</f>
        <v>940169.53</v>
      </c>
    </row>
    <row r="52" spans="1:7" ht="15">
      <c r="A52" s="1"/>
      <c r="F52" s="55"/>
      <c r="G52" s="55"/>
    </row>
    <row r="53" spans="1:7" ht="15.75">
      <c r="A53" s="5" t="s">
        <v>44</v>
      </c>
      <c r="B53" s="6" t="s">
        <v>45</v>
      </c>
      <c r="F53" s="55"/>
      <c r="G53" s="55"/>
    </row>
    <row r="54" spans="1:7" ht="15">
      <c r="A54" s="9" t="s">
        <v>7</v>
      </c>
      <c r="B54" s="10" t="s">
        <v>46</v>
      </c>
      <c r="C54" s="10"/>
      <c r="D54" s="10"/>
      <c r="E54" s="10"/>
      <c r="F54" s="58"/>
      <c r="G54" s="58"/>
    </row>
    <row r="55" spans="1:7" ht="15">
      <c r="A55" s="9"/>
      <c r="B55" s="10" t="s">
        <v>47</v>
      </c>
      <c r="C55" s="10"/>
      <c r="D55" s="10"/>
      <c r="E55" s="10"/>
      <c r="F55" s="62">
        <v>600000</v>
      </c>
      <c r="G55" s="57">
        <f>F55</f>
        <v>600000</v>
      </c>
    </row>
    <row r="56" spans="1:7" ht="15">
      <c r="A56" s="9" t="s">
        <v>9</v>
      </c>
      <c r="B56" s="10" t="s">
        <v>48</v>
      </c>
      <c r="C56" s="10"/>
      <c r="D56" s="10"/>
      <c r="E56" s="10"/>
      <c r="F56" s="58"/>
      <c r="G56" s="58"/>
    </row>
    <row r="57" spans="1:7" ht="15">
      <c r="A57" s="9"/>
      <c r="B57" s="10" t="s">
        <v>49</v>
      </c>
      <c r="C57" s="10"/>
      <c r="D57" s="10"/>
      <c r="E57" s="10"/>
      <c r="F57" s="58"/>
      <c r="G57" s="58"/>
    </row>
    <row r="58" spans="1:7" ht="15">
      <c r="A58" s="9"/>
      <c r="B58" s="10" t="s">
        <v>50</v>
      </c>
      <c r="C58" s="10"/>
      <c r="D58" s="10"/>
      <c r="E58" s="10"/>
      <c r="F58" s="62">
        <v>3000</v>
      </c>
      <c r="G58" s="58"/>
    </row>
    <row r="59" spans="1:7" ht="15">
      <c r="A59" s="9"/>
      <c r="B59" s="10" t="s">
        <v>51</v>
      </c>
      <c r="C59" s="10"/>
      <c r="D59" s="10"/>
      <c r="E59" s="10"/>
      <c r="F59" s="62">
        <v>2400</v>
      </c>
      <c r="G59" s="57">
        <f>SUM(F58:F59)</f>
        <v>5400</v>
      </c>
    </row>
    <row r="60" spans="1:7" ht="15">
      <c r="A60" s="9"/>
      <c r="B60" s="10"/>
      <c r="C60" s="10"/>
      <c r="D60" s="10"/>
      <c r="E60" s="10"/>
      <c r="F60" s="58"/>
      <c r="G60" s="58"/>
    </row>
    <row r="61" spans="1:7" ht="15">
      <c r="A61" s="9"/>
      <c r="B61" s="10" t="s">
        <v>52</v>
      </c>
      <c r="C61" s="10"/>
      <c r="D61" s="10"/>
      <c r="E61" s="10"/>
      <c r="F61" s="58"/>
      <c r="G61" s="57">
        <f>SUM(G55:G59)</f>
        <v>605400</v>
      </c>
    </row>
    <row r="62" spans="1:7" ht="15">
      <c r="A62" s="9"/>
      <c r="B62" s="10"/>
      <c r="C62" s="10"/>
      <c r="D62" s="10"/>
      <c r="E62" s="10"/>
      <c r="F62" s="58"/>
      <c r="G62" s="58"/>
    </row>
    <row r="63" spans="1:7" ht="15.75">
      <c r="A63" s="5" t="s">
        <v>53</v>
      </c>
      <c r="B63" s="6" t="s">
        <v>54</v>
      </c>
      <c r="F63" s="55"/>
      <c r="G63" s="55"/>
    </row>
    <row r="64" spans="1:7" ht="15">
      <c r="A64" s="1"/>
      <c r="F64" s="55"/>
      <c r="G64" s="55"/>
    </row>
    <row r="65" spans="1:7" ht="15">
      <c r="A65" s="9"/>
      <c r="B65" s="10" t="s">
        <v>43</v>
      </c>
      <c r="C65" s="10"/>
      <c r="D65" s="10" t="s">
        <v>55</v>
      </c>
      <c r="E65" s="10"/>
      <c r="F65" s="58"/>
      <c r="G65" s="57">
        <f>G51</f>
        <v>940169.53</v>
      </c>
    </row>
    <row r="66" spans="1:7" ht="15">
      <c r="A66" s="9"/>
      <c r="B66" s="10" t="s">
        <v>52</v>
      </c>
      <c r="C66" s="10"/>
      <c r="D66" s="10" t="s">
        <v>56</v>
      </c>
      <c r="E66" s="10"/>
      <c r="F66" s="58"/>
      <c r="G66" s="57">
        <f>G61</f>
        <v>605400</v>
      </c>
    </row>
    <row r="67" spans="1:7" ht="15">
      <c r="A67" s="9"/>
      <c r="B67" s="10"/>
      <c r="C67" s="10"/>
      <c r="D67" s="10"/>
      <c r="E67" s="10"/>
      <c r="F67" s="58"/>
      <c r="G67" s="58"/>
    </row>
    <row r="68" spans="1:7" ht="15">
      <c r="A68" s="9"/>
      <c r="B68" s="10"/>
      <c r="C68" s="10"/>
      <c r="D68" s="10" t="s">
        <v>57</v>
      </c>
      <c r="E68" s="10"/>
      <c r="F68" s="58"/>
      <c r="G68" s="57">
        <f>G65-G66</f>
        <v>334769.53</v>
      </c>
    </row>
    <row r="69" ht="15">
      <c r="A69" s="1"/>
    </row>
    <row r="70" ht="15">
      <c r="A70" s="12" t="s">
        <v>58</v>
      </c>
    </row>
    <row r="71" spans="1:6" ht="15">
      <c r="A71" s="13" t="s">
        <v>59</v>
      </c>
      <c r="B71" s="1"/>
      <c r="C71" s="1"/>
      <c r="D71" s="14"/>
      <c r="E71" s="1"/>
      <c r="F71" s="1"/>
    </row>
    <row r="72" ht="15">
      <c r="A72" s="1"/>
    </row>
    <row r="73" ht="15">
      <c r="A73" s="7" t="s">
        <v>60</v>
      </c>
    </row>
    <row r="74" ht="15">
      <c r="A74" s="7" t="s">
        <v>61</v>
      </c>
    </row>
    <row r="79" ht="15">
      <c r="A79" s="82" t="s">
        <v>133</v>
      </c>
    </row>
    <row r="80" spans="1:7" ht="15">
      <c r="A80" s="38"/>
      <c r="B80" s="38"/>
      <c r="C80" s="38"/>
      <c r="D80" s="38"/>
      <c r="E80" s="38"/>
      <c r="F80" s="38"/>
      <c r="G80" s="38"/>
    </row>
    <row r="81" spans="1:7" ht="18">
      <c r="A81" s="39"/>
      <c r="B81" s="40" t="s">
        <v>0</v>
      </c>
      <c r="C81" s="38"/>
      <c r="D81" s="38"/>
      <c r="E81" s="38"/>
      <c r="F81" s="38"/>
      <c r="G81" s="38"/>
    </row>
    <row r="82" spans="1:7" ht="15">
      <c r="A82" s="39"/>
      <c r="B82" s="38"/>
      <c r="C82" s="38"/>
      <c r="D82" s="38"/>
      <c r="E82" s="38"/>
      <c r="F82" s="38"/>
      <c r="G82" s="38"/>
    </row>
    <row r="83" spans="1:7" ht="18">
      <c r="A83" s="39"/>
      <c r="B83" s="40" t="s">
        <v>1</v>
      </c>
      <c r="C83" s="38"/>
      <c r="D83" s="38"/>
      <c r="E83" s="38"/>
      <c r="F83" s="40"/>
      <c r="G83" s="38"/>
    </row>
    <row r="84" spans="1:7" ht="15.75" thickBot="1">
      <c r="A84" s="41"/>
      <c r="B84" s="41"/>
      <c r="C84" s="41"/>
      <c r="D84" s="41"/>
      <c r="E84" s="41"/>
      <c r="F84" s="41"/>
      <c r="G84" s="41"/>
    </row>
    <row r="85" spans="1:7" ht="15">
      <c r="A85" s="39"/>
      <c r="B85" s="38"/>
      <c r="C85" s="38"/>
      <c r="D85" s="38"/>
      <c r="E85" s="38"/>
      <c r="F85" s="38"/>
      <c r="G85" s="38"/>
    </row>
    <row r="86" spans="1:7" ht="18">
      <c r="A86" s="42" t="s">
        <v>2</v>
      </c>
      <c r="B86" s="40" t="s">
        <v>3</v>
      </c>
      <c r="C86" s="38"/>
      <c r="D86" s="38"/>
      <c r="E86" s="38"/>
      <c r="F86" s="38" t="s">
        <v>4</v>
      </c>
      <c r="G86" s="38" t="s">
        <v>4</v>
      </c>
    </row>
    <row r="87" spans="1:7" ht="15">
      <c r="A87" s="39"/>
      <c r="B87" s="38"/>
      <c r="C87" s="38"/>
      <c r="D87" s="38"/>
      <c r="E87" s="38"/>
      <c r="F87" s="38"/>
      <c r="G87" s="38"/>
    </row>
    <row r="88" spans="1:7" ht="15.75">
      <c r="A88" s="43" t="s">
        <v>5</v>
      </c>
      <c r="B88" s="44" t="s">
        <v>6</v>
      </c>
      <c r="C88" s="45"/>
      <c r="D88" s="46"/>
      <c r="E88" s="46"/>
      <c r="F88" s="47"/>
      <c r="G88" s="47"/>
    </row>
    <row r="89" spans="1:7" ht="15">
      <c r="A89" s="48" t="s">
        <v>7</v>
      </c>
      <c r="B89" s="49" t="s">
        <v>8</v>
      </c>
      <c r="C89" s="49"/>
      <c r="D89" s="49"/>
      <c r="E89" s="49"/>
      <c r="F89" s="64"/>
      <c r="G89" s="57">
        <f>F89</f>
        <v>0</v>
      </c>
    </row>
    <row r="90" spans="1:7" ht="15">
      <c r="A90" s="48"/>
      <c r="B90" s="49"/>
      <c r="C90" s="49"/>
      <c r="D90" s="49"/>
      <c r="E90" s="49"/>
      <c r="F90" s="54"/>
      <c r="G90" s="54"/>
    </row>
    <row r="91" spans="1:7" ht="15">
      <c r="A91" s="48"/>
      <c r="B91" s="49"/>
      <c r="C91" s="49"/>
      <c r="D91" s="49"/>
      <c r="E91" s="49"/>
      <c r="F91" s="54"/>
      <c r="G91" s="54"/>
    </row>
    <row r="92" spans="1:7" ht="15">
      <c r="A92" s="48"/>
      <c r="B92" s="49"/>
      <c r="C92" s="49"/>
      <c r="D92" s="49"/>
      <c r="E92" s="51" t="s">
        <v>111</v>
      </c>
      <c r="F92" s="57"/>
      <c r="G92" s="57">
        <f>SUM(G89:G91)</f>
        <v>0</v>
      </c>
    </row>
    <row r="93" spans="1:7" ht="15">
      <c r="A93" s="48" t="s">
        <v>9</v>
      </c>
      <c r="B93" s="49" t="s">
        <v>10</v>
      </c>
      <c r="C93" s="49"/>
      <c r="D93" s="49"/>
      <c r="E93" s="49"/>
      <c r="F93" s="54"/>
      <c r="G93" s="54"/>
    </row>
    <row r="94" spans="1:7" ht="15">
      <c r="A94" s="48"/>
      <c r="B94" s="49" t="s">
        <v>11</v>
      </c>
      <c r="C94" s="49"/>
      <c r="D94" s="49"/>
      <c r="E94" s="49"/>
      <c r="F94" s="64">
        <v>638700</v>
      </c>
      <c r="G94" s="57">
        <f>F94</f>
        <v>638700</v>
      </c>
    </row>
    <row r="95" spans="1:7" ht="15">
      <c r="A95" s="48"/>
      <c r="B95" s="49"/>
      <c r="C95" s="49"/>
      <c r="D95" s="49"/>
      <c r="E95" s="49"/>
      <c r="F95" s="54"/>
      <c r="G95" s="54"/>
    </row>
    <row r="96" spans="1:7" ht="15">
      <c r="A96" s="48"/>
      <c r="B96" s="49"/>
      <c r="C96" s="49"/>
      <c r="D96" s="49"/>
      <c r="E96" s="49"/>
      <c r="F96" s="54"/>
      <c r="G96" s="54"/>
    </row>
    <row r="97" spans="1:7" ht="15">
      <c r="A97" s="48"/>
      <c r="B97" s="49"/>
      <c r="C97" s="49"/>
      <c r="D97" s="49"/>
      <c r="E97" s="49"/>
      <c r="F97" s="54"/>
      <c r="G97" s="54"/>
    </row>
    <row r="98" spans="1:7" ht="15">
      <c r="A98" s="48"/>
      <c r="B98" s="49"/>
      <c r="C98" s="49"/>
      <c r="D98" s="49"/>
      <c r="E98" s="51" t="s">
        <v>111</v>
      </c>
      <c r="F98" s="57"/>
      <c r="G98" s="57">
        <f>SUM(G94:G97)</f>
        <v>638700</v>
      </c>
    </row>
    <row r="99" spans="1:7" ht="15">
      <c r="A99" s="48" t="s">
        <v>12</v>
      </c>
      <c r="B99" s="49" t="s">
        <v>13</v>
      </c>
      <c r="C99" s="49"/>
      <c r="D99" s="49"/>
      <c r="E99" s="49"/>
      <c r="F99" s="54"/>
      <c r="G99" s="54"/>
    </row>
    <row r="100" spans="1:7" ht="15">
      <c r="A100" s="48"/>
      <c r="B100" s="49" t="s">
        <v>14</v>
      </c>
      <c r="C100" s="49"/>
      <c r="D100" s="49"/>
      <c r="E100" s="49"/>
      <c r="F100" s="64">
        <v>30000</v>
      </c>
      <c r="G100" s="57">
        <f>F100</f>
        <v>30000</v>
      </c>
    </row>
    <row r="101" spans="1:7" ht="15">
      <c r="A101" s="48"/>
      <c r="B101" s="49"/>
      <c r="C101" s="49"/>
      <c r="D101" s="49"/>
      <c r="E101" s="49" t="s">
        <v>112</v>
      </c>
      <c r="F101" s="54"/>
      <c r="G101" s="54">
        <f>Bilanzveränderungen!F11</f>
        <v>0</v>
      </c>
    </row>
    <row r="102" spans="1:7" ht="15">
      <c r="A102" s="48"/>
      <c r="B102" s="49"/>
      <c r="C102" s="49"/>
      <c r="D102" s="49"/>
      <c r="E102" s="49"/>
      <c r="F102" s="54"/>
      <c r="G102" s="54"/>
    </row>
    <row r="103" spans="1:7" ht="15">
      <c r="A103" s="48"/>
      <c r="B103" s="49"/>
      <c r="C103" s="49"/>
      <c r="D103" s="49"/>
      <c r="E103" s="49"/>
      <c r="F103" s="54"/>
      <c r="G103" s="54"/>
    </row>
    <row r="104" spans="1:7" ht="15">
      <c r="A104" s="48"/>
      <c r="B104" s="49"/>
      <c r="C104" s="49"/>
      <c r="D104" s="49"/>
      <c r="E104" s="51" t="s">
        <v>111</v>
      </c>
      <c r="F104" s="57"/>
      <c r="G104" s="57">
        <f>SUM(G100:G103)</f>
        <v>30000</v>
      </c>
    </row>
    <row r="105" spans="1:7" ht="15">
      <c r="A105" s="48" t="s">
        <v>15</v>
      </c>
      <c r="B105" s="49" t="s">
        <v>16</v>
      </c>
      <c r="C105" s="49"/>
      <c r="D105" s="49"/>
      <c r="E105" s="49"/>
      <c r="F105" s="54"/>
      <c r="G105" s="54"/>
    </row>
    <row r="106" spans="1:7" ht="15">
      <c r="A106" s="48"/>
      <c r="B106" s="49" t="s">
        <v>17</v>
      </c>
      <c r="C106" s="49"/>
      <c r="D106" s="49"/>
      <c r="E106" s="49"/>
      <c r="F106" s="64">
        <v>18000</v>
      </c>
      <c r="G106" s="54"/>
    </row>
    <row r="107" spans="1:7" ht="15">
      <c r="A107" s="48"/>
      <c r="B107" s="49" t="s">
        <v>18</v>
      </c>
      <c r="C107" s="49"/>
      <c r="D107" s="49"/>
      <c r="E107" s="49"/>
      <c r="F107" s="64">
        <v>3000</v>
      </c>
      <c r="G107" s="54"/>
    </row>
    <row r="108" spans="1:7" ht="15">
      <c r="A108" s="48"/>
      <c r="B108" s="49" t="s">
        <v>19</v>
      </c>
      <c r="C108" s="49"/>
      <c r="D108" s="49"/>
      <c r="E108" s="49"/>
      <c r="F108" s="64">
        <v>25000</v>
      </c>
      <c r="G108" s="57">
        <f>SUM(F106:F108)</f>
        <v>46000</v>
      </c>
    </row>
    <row r="109" spans="1:7" ht="15">
      <c r="A109" s="48"/>
      <c r="B109" s="49"/>
      <c r="C109" s="49"/>
      <c r="D109" s="49"/>
      <c r="E109" s="49"/>
      <c r="F109" s="54"/>
      <c r="G109" s="54"/>
    </row>
    <row r="110" spans="1:7" ht="15">
      <c r="A110" s="48"/>
      <c r="B110" s="49"/>
      <c r="C110" s="49"/>
      <c r="D110" s="49"/>
      <c r="E110" s="49"/>
      <c r="F110" s="54"/>
      <c r="G110" s="54"/>
    </row>
    <row r="111" spans="1:7" ht="15">
      <c r="A111" s="48"/>
      <c r="B111" s="49"/>
      <c r="C111" s="49"/>
      <c r="D111" s="49"/>
      <c r="E111" s="49"/>
      <c r="F111" s="54"/>
      <c r="G111" s="54"/>
    </row>
    <row r="112" spans="1:7" ht="15">
      <c r="A112" s="48"/>
      <c r="B112" s="49"/>
      <c r="C112" s="49"/>
      <c r="D112" s="49"/>
      <c r="E112" s="51" t="s">
        <v>111</v>
      </c>
      <c r="F112" s="57"/>
      <c r="G112" s="57">
        <f>SUM(G108:G111)</f>
        <v>46000</v>
      </c>
    </row>
    <row r="113" spans="1:7" ht="15">
      <c r="A113" s="48" t="s">
        <v>20</v>
      </c>
      <c r="B113" s="49" t="s">
        <v>21</v>
      </c>
      <c r="C113" s="49"/>
      <c r="D113" s="49"/>
      <c r="E113" s="49"/>
      <c r="F113" s="54"/>
      <c r="G113" s="54"/>
    </row>
    <row r="114" spans="1:7" ht="15">
      <c r="A114" s="48"/>
      <c r="B114" s="49" t="s">
        <v>22</v>
      </c>
      <c r="C114" s="49"/>
      <c r="D114" s="49"/>
      <c r="E114" s="49"/>
      <c r="F114" s="64">
        <v>15000</v>
      </c>
      <c r="G114" s="54"/>
    </row>
    <row r="115" spans="1:7" ht="15">
      <c r="A115" s="48"/>
      <c r="B115" s="49" t="s">
        <v>23</v>
      </c>
      <c r="C115" s="49"/>
      <c r="D115" s="49"/>
      <c r="E115" s="49"/>
      <c r="F115" s="64">
        <v>2700</v>
      </c>
      <c r="G115" s="54"/>
    </row>
    <row r="116" spans="1:7" ht="15">
      <c r="A116" s="48"/>
      <c r="B116" s="49" t="s">
        <v>24</v>
      </c>
      <c r="C116" s="49"/>
      <c r="D116" s="49"/>
      <c r="E116" s="49"/>
      <c r="F116" s="64">
        <v>5000</v>
      </c>
      <c r="G116" s="54"/>
    </row>
    <row r="117" spans="1:7" ht="15">
      <c r="A117" s="48"/>
      <c r="B117" s="49" t="s">
        <v>25</v>
      </c>
      <c r="C117" s="49"/>
      <c r="D117" s="49"/>
      <c r="E117" s="49"/>
      <c r="F117" s="64">
        <v>3500</v>
      </c>
      <c r="G117" s="57">
        <f>SUM(F114:F117)</f>
        <v>26200</v>
      </c>
    </row>
    <row r="118" spans="1:7" ht="15">
      <c r="A118" s="48"/>
      <c r="B118" s="49"/>
      <c r="C118" s="49"/>
      <c r="D118" s="49"/>
      <c r="E118" s="49"/>
      <c r="F118" s="54"/>
      <c r="G118" s="54"/>
    </row>
    <row r="119" spans="1:7" ht="15">
      <c r="A119" s="48"/>
      <c r="B119" s="49"/>
      <c r="C119" s="49"/>
      <c r="D119" s="49"/>
      <c r="E119" s="49"/>
      <c r="F119" s="54"/>
      <c r="G119" s="54"/>
    </row>
    <row r="120" spans="1:7" ht="15">
      <c r="A120" s="48"/>
      <c r="B120" s="49"/>
      <c r="C120" s="49"/>
      <c r="D120" s="49"/>
      <c r="E120" s="51" t="s">
        <v>111</v>
      </c>
      <c r="F120" s="57"/>
      <c r="G120" s="57">
        <f>SUM(G117:G119)</f>
        <v>26200</v>
      </c>
    </row>
    <row r="121" spans="1:7" ht="15">
      <c r="A121" s="48"/>
      <c r="B121" s="49"/>
      <c r="C121" s="49"/>
      <c r="D121" s="49"/>
      <c r="E121" s="49"/>
      <c r="F121" s="54"/>
      <c r="G121" s="54"/>
    </row>
    <row r="122" spans="1:7" ht="15">
      <c r="A122" s="50"/>
      <c r="B122" s="51" t="s">
        <v>26</v>
      </c>
      <c r="C122" s="52"/>
      <c r="D122" s="52"/>
      <c r="E122" s="52"/>
      <c r="F122" s="65"/>
      <c r="G122" s="57">
        <f>G92+G98+G104+G112+G120</f>
        <v>740900</v>
      </c>
    </row>
    <row r="123" spans="1:7" ht="15">
      <c r="A123" s="39"/>
      <c r="B123" s="38"/>
      <c r="C123" s="38"/>
      <c r="D123" s="38"/>
      <c r="E123" s="38"/>
      <c r="F123" s="63"/>
      <c r="G123" s="63"/>
    </row>
    <row r="124" spans="1:7" ht="15.75">
      <c r="A124" s="43" t="s">
        <v>27</v>
      </c>
      <c r="B124" s="44" t="s">
        <v>28</v>
      </c>
      <c r="C124" s="38"/>
      <c r="D124" s="38"/>
      <c r="E124" s="38"/>
      <c r="F124" s="63"/>
      <c r="G124" s="63"/>
    </row>
    <row r="125" spans="1:7" ht="15">
      <c r="A125" s="48" t="s">
        <v>7</v>
      </c>
      <c r="B125" s="49" t="s">
        <v>29</v>
      </c>
      <c r="C125" s="49"/>
      <c r="D125" s="49"/>
      <c r="E125" s="49"/>
      <c r="F125" s="54"/>
      <c r="G125" s="54"/>
    </row>
    <row r="126" spans="1:7" ht="15">
      <c r="A126" s="48"/>
      <c r="B126" s="49" t="s">
        <v>30</v>
      </c>
      <c r="C126" s="49"/>
      <c r="D126" s="49"/>
      <c r="E126" s="49"/>
      <c r="F126" s="64">
        <v>900</v>
      </c>
      <c r="G126" s="54"/>
    </row>
    <row r="127" spans="1:7" ht="15">
      <c r="A127" s="48"/>
      <c r="B127" s="49" t="s">
        <v>31</v>
      </c>
      <c r="C127" s="49"/>
      <c r="D127" s="49"/>
      <c r="E127" s="49"/>
      <c r="F127" s="64">
        <v>5800</v>
      </c>
      <c r="G127" s="57">
        <f>SUM(F126:F127)</f>
        <v>6700</v>
      </c>
    </row>
    <row r="128" spans="1:7" ht="15">
      <c r="A128" s="48"/>
      <c r="B128" s="49"/>
      <c r="C128" s="49"/>
      <c r="D128" s="49"/>
      <c r="E128" s="49" t="s">
        <v>114</v>
      </c>
      <c r="F128" s="54"/>
      <c r="G128" s="54">
        <f>Bilanzveränderungen!F17</f>
        <v>0</v>
      </c>
    </row>
    <row r="129" spans="1:7" ht="15">
      <c r="A129" s="48"/>
      <c r="B129" s="49"/>
      <c r="C129" s="49"/>
      <c r="D129" s="49"/>
      <c r="E129" s="49"/>
      <c r="F129" s="54"/>
      <c r="G129" s="54"/>
    </row>
    <row r="130" spans="1:7" ht="15">
      <c r="A130" s="48"/>
      <c r="B130" s="49"/>
      <c r="C130" s="49"/>
      <c r="D130" s="49"/>
      <c r="E130" s="49"/>
      <c r="F130" s="54"/>
      <c r="G130" s="54"/>
    </row>
    <row r="131" spans="1:7" ht="15">
      <c r="A131" s="48"/>
      <c r="B131" s="49"/>
      <c r="C131" s="49"/>
      <c r="D131" s="49"/>
      <c r="E131" s="51" t="s">
        <v>111</v>
      </c>
      <c r="F131" s="57"/>
      <c r="G131" s="57">
        <f>SUM(G127:G130)</f>
        <v>6700</v>
      </c>
    </row>
    <row r="132" spans="1:7" ht="15">
      <c r="A132" s="48" t="s">
        <v>9</v>
      </c>
      <c r="B132" s="49" t="s">
        <v>32</v>
      </c>
      <c r="C132" s="49"/>
      <c r="D132" s="49"/>
      <c r="E132" s="49"/>
      <c r="F132" s="54"/>
      <c r="G132" s="54"/>
    </row>
    <row r="133" spans="1:7" ht="15">
      <c r="A133" s="48"/>
      <c r="B133" s="49" t="s">
        <v>33</v>
      </c>
      <c r="C133" s="49"/>
      <c r="D133" s="49"/>
      <c r="E133" s="49"/>
      <c r="F133" s="64">
        <v>100000</v>
      </c>
      <c r="G133" s="57">
        <f>F133</f>
        <v>100000</v>
      </c>
    </row>
    <row r="134" spans="1:7" ht="15">
      <c r="A134" s="48"/>
      <c r="B134" s="49"/>
      <c r="C134" s="49"/>
      <c r="D134" s="49"/>
      <c r="E134" s="49" t="s">
        <v>116</v>
      </c>
      <c r="F134" s="54"/>
      <c r="G134" s="54">
        <f>Bilanzveränderungen!F29</f>
        <v>0</v>
      </c>
    </row>
    <row r="135" spans="1:7" ht="15">
      <c r="A135" s="48"/>
      <c r="B135" s="49"/>
      <c r="C135" s="49"/>
      <c r="D135" s="49"/>
      <c r="E135" s="49" t="s">
        <v>117</v>
      </c>
      <c r="F135" s="54"/>
      <c r="G135" s="54">
        <f>Bilanzveränderungen!F35</f>
        <v>0</v>
      </c>
    </row>
    <row r="136" spans="1:7" ht="15">
      <c r="A136" s="48"/>
      <c r="B136" s="49"/>
      <c r="C136" s="49"/>
      <c r="D136" s="49"/>
      <c r="E136" s="49"/>
      <c r="F136" s="54"/>
      <c r="G136" s="54"/>
    </row>
    <row r="137" spans="1:7" ht="15">
      <c r="A137" s="48"/>
      <c r="B137" s="49"/>
      <c r="C137" s="49"/>
      <c r="D137" s="49"/>
      <c r="E137" s="49"/>
      <c r="F137" s="54"/>
      <c r="G137" s="54"/>
    </row>
    <row r="138" spans="1:7" ht="15">
      <c r="A138" s="38"/>
      <c r="B138" s="38"/>
      <c r="C138" s="38"/>
      <c r="D138" s="38"/>
      <c r="E138" s="51" t="s">
        <v>111</v>
      </c>
      <c r="F138" s="57"/>
      <c r="G138" s="57">
        <f>SUM(G133:G137)</f>
        <v>100000</v>
      </c>
    </row>
    <row r="139" spans="1:7" ht="15">
      <c r="A139" s="48" t="s">
        <v>12</v>
      </c>
      <c r="B139" s="49" t="s">
        <v>34</v>
      </c>
      <c r="C139" s="49"/>
      <c r="D139" s="49"/>
      <c r="E139" s="49"/>
      <c r="F139" s="54"/>
      <c r="G139" s="54"/>
    </row>
    <row r="140" spans="1:7" ht="15">
      <c r="A140" s="48"/>
      <c r="B140" s="49" t="s">
        <v>35</v>
      </c>
      <c r="C140" s="49"/>
      <c r="D140" s="49"/>
      <c r="E140" s="49"/>
      <c r="F140" s="64">
        <v>300</v>
      </c>
      <c r="G140" s="54"/>
    </row>
    <row r="141" spans="1:7" ht="15">
      <c r="A141" s="48"/>
      <c r="B141" s="49" t="s">
        <v>36</v>
      </c>
      <c r="C141" s="49"/>
      <c r="D141" s="49"/>
      <c r="E141" s="49"/>
      <c r="F141" s="64">
        <v>200</v>
      </c>
      <c r="G141" s="57">
        <f>SUM(F140:F141)</f>
        <v>500</v>
      </c>
    </row>
    <row r="142" spans="1:7" ht="15">
      <c r="A142" s="48"/>
      <c r="B142" s="49"/>
      <c r="C142" s="49"/>
      <c r="D142" s="49"/>
      <c r="E142" s="49" t="s">
        <v>117</v>
      </c>
      <c r="F142" s="54"/>
      <c r="G142" s="54">
        <f>Bilanzveränderungen!F37</f>
        <v>0</v>
      </c>
    </row>
    <row r="143" spans="1:7" ht="15">
      <c r="A143" s="38"/>
      <c r="B143" s="38"/>
      <c r="C143" s="49"/>
      <c r="D143" s="49"/>
      <c r="E143" s="49" t="s">
        <v>118</v>
      </c>
      <c r="F143" s="54"/>
      <c r="G143" s="54">
        <f>Bilanzveränderungen!F43</f>
        <v>0</v>
      </c>
    </row>
    <row r="144" spans="1:7" ht="15">
      <c r="A144" s="38"/>
      <c r="B144" s="38"/>
      <c r="C144" s="49"/>
      <c r="D144" s="49"/>
      <c r="E144" s="51" t="s">
        <v>111</v>
      </c>
      <c r="F144" s="57"/>
      <c r="G144" s="57">
        <f>SUM(G141:G143)</f>
        <v>500</v>
      </c>
    </row>
    <row r="145" spans="1:7" ht="15">
      <c r="A145" s="48" t="s">
        <v>37</v>
      </c>
      <c r="B145" s="49" t="s">
        <v>38</v>
      </c>
      <c r="C145" s="38"/>
      <c r="D145" s="38"/>
      <c r="E145" s="38"/>
      <c r="F145" s="63"/>
      <c r="G145" s="63"/>
    </row>
    <row r="146" spans="1:7" ht="15">
      <c r="A146" s="48"/>
      <c r="B146" s="49" t="s">
        <v>39</v>
      </c>
      <c r="C146" s="49"/>
      <c r="D146" s="49"/>
      <c r="E146" s="49"/>
      <c r="F146" s="64">
        <v>91599.53</v>
      </c>
      <c r="G146" s="57">
        <f>F146</f>
        <v>91599.53</v>
      </c>
    </row>
    <row r="147" spans="1:7" ht="15">
      <c r="A147" s="48"/>
      <c r="B147" s="49"/>
      <c r="C147" s="49"/>
      <c r="D147" s="49"/>
      <c r="E147" s="49" t="s">
        <v>115</v>
      </c>
      <c r="F147" s="54"/>
      <c r="G147" s="54">
        <f>Bilanzveränderungen!F25</f>
        <v>0</v>
      </c>
    </row>
    <row r="148" spans="1:7" ht="15">
      <c r="A148" s="48"/>
      <c r="B148" s="49"/>
      <c r="C148" s="49"/>
      <c r="D148" s="49"/>
      <c r="E148" s="49" t="s">
        <v>116</v>
      </c>
      <c r="F148" s="54"/>
      <c r="G148" s="54">
        <f>Bilanzveränderungen!F31</f>
        <v>0</v>
      </c>
    </row>
    <row r="149" spans="1:7" ht="15">
      <c r="A149" s="48"/>
      <c r="B149" s="49"/>
      <c r="C149" s="49"/>
      <c r="D149" s="49"/>
      <c r="E149" s="49" t="s">
        <v>118</v>
      </c>
      <c r="F149" s="54"/>
      <c r="G149" s="54">
        <f>Bilanzveränderungen!F41</f>
        <v>0</v>
      </c>
    </row>
    <row r="150" spans="1:7" ht="15">
      <c r="A150" s="48"/>
      <c r="B150" s="49"/>
      <c r="C150" s="49"/>
      <c r="D150" s="49"/>
      <c r="E150" s="49" t="s">
        <v>119</v>
      </c>
      <c r="F150" s="54"/>
      <c r="G150" s="54">
        <f>Bilanzveränderungen!F47</f>
        <v>0</v>
      </c>
    </row>
    <row r="151" spans="1:7" ht="15">
      <c r="A151" s="48"/>
      <c r="B151" s="49"/>
      <c r="C151" s="49"/>
      <c r="D151" s="49"/>
      <c r="E151" s="49"/>
      <c r="F151" s="54"/>
      <c r="G151" s="54"/>
    </row>
    <row r="152" spans="1:7" ht="15">
      <c r="A152" s="48"/>
      <c r="B152" s="49"/>
      <c r="C152" s="49"/>
      <c r="D152" s="49"/>
      <c r="E152" s="51" t="s">
        <v>111</v>
      </c>
      <c r="F152" s="57"/>
      <c r="G152" s="57">
        <f>SUM(G146:G151)</f>
        <v>91599.53</v>
      </c>
    </row>
    <row r="153" spans="1:7" ht="15">
      <c r="A153" s="48" t="s">
        <v>20</v>
      </c>
      <c r="B153" s="49" t="s">
        <v>40</v>
      </c>
      <c r="C153" s="49"/>
      <c r="D153" s="49"/>
      <c r="E153" s="49"/>
      <c r="F153" s="54"/>
      <c r="G153" s="54"/>
    </row>
    <row r="154" spans="1:7" ht="15">
      <c r="A154" s="48"/>
      <c r="B154" s="49" t="s">
        <v>41</v>
      </c>
      <c r="C154" s="49"/>
      <c r="D154" s="49"/>
      <c r="E154" s="49"/>
      <c r="F154" s="54">
        <v>470</v>
      </c>
      <c r="G154" s="57">
        <f>F154</f>
        <v>470</v>
      </c>
    </row>
    <row r="155" spans="1:7" ht="15">
      <c r="A155" s="48"/>
      <c r="B155" s="49"/>
      <c r="C155" s="49"/>
      <c r="D155" s="49"/>
      <c r="E155" s="49"/>
      <c r="F155" s="54"/>
      <c r="G155" s="54">
        <f>Bilanzveränderungen!F19</f>
        <v>0</v>
      </c>
    </row>
    <row r="156" spans="1:7" ht="15">
      <c r="A156" s="48"/>
      <c r="B156" s="49"/>
      <c r="C156" s="49"/>
      <c r="D156" s="49"/>
      <c r="E156" s="49"/>
      <c r="F156" s="54"/>
      <c r="G156" s="54"/>
    </row>
    <row r="157" spans="1:7" ht="15">
      <c r="A157" s="48"/>
      <c r="B157" s="49"/>
      <c r="C157" s="49"/>
      <c r="D157" s="49"/>
      <c r="E157" s="49"/>
      <c r="F157" s="54"/>
      <c r="G157" s="54"/>
    </row>
    <row r="158" spans="1:7" ht="15">
      <c r="A158" s="48"/>
      <c r="B158" s="49"/>
      <c r="C158" s="49"/>
      <c r="D158" s="49"/>
      <c r="E158" s="51" t="s">
        <v>111</v>
      </c>
      <c r="F158" s="57"/>
      <c r="G158" s="57">
        <f>SUM(G154:G157)</f>
        <v>470</v>
      </c>
    </row>
    <row r="159" spans="1:7" ht="15">
      <c r="A159" s="48"/>
      <c r="B159" s="49"/>
      <c r="C159" s="49"/>
      <c r="D159" s="49"/>
      <c r="E159" s="49"/>
      <c r="F159" s="54"/>
      <c r="G159" s="54"/>
    </row>
    <row r="160" spans="1:7" ht="15">
      <c r="A160" s="39"/>
      <c r="B160" s="51" t="s">
        <v>42</v>
      </c>
      <c r="C160" s="53"/>
      <c r="D160" s="53"/>
      <c r="E160" s="53"/>
      <c r="F160" s="60"/>
      <c r="G160" s="60">
        <f>G131+G138+G144+G152+G158</f>
        <v>199269.53</v>
      </c>
    </row>
    <row r="161" spans="1:7" ht="15">
      <c r="A161" s="39"/>
      <c r="B161" s="49"/>
      <c r="C161" s="38"/>
      <c r="D161" s="38"/>
      <c r="E161" s="38"/>
      <c r="F161" s="63"/>
      <c r="G161" s="63"/>
    </row>
    <row r="162" spans="1:7" ht="15">
      <c r="A162" s="39"/>
      <c r="B162" s="51" t="s">
        <v>43</v>
      </c>
      <c r="C162" s="53"/>
      <c r="D162" s="53"/>
      <c r="E162" s="53"/>
      <c r="F162" s="60"/>
      <c r="G162" s="60">
        <f>G122+G160</f>
        <v>940169.53</v>
      </c>
    </row>
    <row r="163" spans="1:7" ht="15">
      <c r="A163" s="39"/>
      <c r="B163" s="38"/>
      <c r="C163" s="38"/>
      <c r="D163" s="38"/>
      <c r="E163" s="38"/>
      <c r="F163" s="63"/>
      <c r="G163" s="63"/>
    </row>
    <row r="164" spans="1:7" ht="15.75">
      <c r="A164" s="43" t="s">
        <v>44</v>
      </c>
      <c r="B164" s="44" t="s">
        <v>45</v>
      </c>
      <c r="C164" s="38"/>
      <c r="D164" s="38"/>
      <c r="E164" s="38"/>
      <c r="F164" s="63"/>
      <c r="G164" s="63"/>
    </row>
    <row r="165" spans="1:7" ht="15">
      <c r="A165" s="48" t="s">
        <v>7</v>
      </c>
      <c r="B165" s="49" t="s">
        <v>46</v>
      </c>
      <c r="C165" s="49"/>
      <c r="D165" s="49"/>
      <c r="E165" s="49"/>
      <c r="F165" s="54"/>
      <c r="G165" s="54"/>
    </row>
    <row r="166" spans="1:7" ht="15">
      <c r="A166" s="48"/>
      <c r="B166" s="49" t="s">
        <v>47</v>
      </c>
      <c r="C166" s="49"/>
      <c r="D166" s="49"/>
      <c r="E166" s="49"/>
      <c r="F166" s="64">
        <v>600000</v>
      </c>
      <c r="G166" s="57">
        <f>F166</f>
        <v>600000</v>
      </c>
    </row>
    <row r="167" spans="1:7" ht="15">
      <c r="A167" s="48"/>
      <c r="B167" s="49"/>
      <c r="C167" s="49"/>
      <c r="D167" s="49"/>
      <c r="E167" s="49" t="s">
        <v>112</v>
      </c>
      <c r="F167" s="54"/>
      <c r="G167" s="54">
        <f>Bilanzveränderungen!F13</f>
        <v>0</v>
      </c>
    </row>
    <row r="168" spans="1:7" ht="15">
      <c r="A168" s="48"/>
      <c r="B168" s="49"/>
      <c r="C168" s="49"/>
      <c r="D168" s="49"/>
      <c r="E168" s="49" t="s">
        <v>115</v>
      </c>
      <c r="F168" s="54"/>
      <c r="G168" s="54">
        <f>Bilanzveränderungen!F23</f>
        <v>0</v>
      </c>
    </row>
    <row r="169" spans="1:7" ht="15">
      <c r="A169" s="48"/>
      <c r="B169" s="49"/>
      <c r="C169" s="49"/>
      <c r="D169" s="49"/>
      <c r="E169" s="49"/>
      <c r="F169" s="54"/>
      <c r="G169" s="54"/>
    </row>
    <row r="170" spans="1:7" ht="15">
      <c r="A170" s="48"/>
      <c r="B170" s="49"/>
      <c r="C170" s="49"/>
      <c r="D170" s="49"/>
      <c r="E170" s="51" t="s">
        <v>111</v>
      </c>
      <c r="F170" s="57"/>
      <c r="G170" s="57">
        <f>SUM(G166:G169)</f>
        <v>600000</v>
      </c>
    </row>
    <row r="171" spans="1:7" ht="15">
      <c r="A171" s="48" t="s">
        <v>9</v>
      </c>
      <c r="B171" s="49" t="s">
        <v>48</v>
      </c>
      <c r="C171" s="49"/>
      <c r="D171" s="49"/>
      <c r="E171" s="49"/>
      <c r="F171" s="54"/>
      <c r="G171" s="54"/>
    </row>
    <row r="172" spans="1:7" ht="15">
      <c r="A172" s="48"/>
      <c r="B172" s="49" t="s">
        <v>49</v>
      </c>
      <c r="C172" s="49"/>
      <c r="D172" s="49"/>
      <c r="E172" s="49"/>
      <c r="F172" s="54"/>
      <c r="G172" s="54"/>
    </row>
    <row r="173" spans="1:7" ht="15">
      <c r="A173" s="48"/>
      <c r="B173" s="49" t="s">
        <v>50</v>
      </c>
      <c r="C173" s="49"/>
      <c r="D173" s="49"/>
      <c r="E173" s="49"/>
      <c r="F173" s="64">
        <v>3000</v>
      </c>
      <c r="G173" s="54"/>
    </row>
    <row r="174" spans="1:7" ht="15">
      <c r="A174" s="48"/>
      <c r="B174" s="49" t="s">
        <v>51</v>
      </c>
      <c r="C174" s="49"/>
      <c r="D174" s="49"/>
      <c r="E174" s="49"/>
      <c r="F174" s="64">
        <v>2400</v>
      </c>
      <c r="G174" s="57">
        <f>SUM(F173:F174)</f>
        <v>5400</v>
      </c>
    </row>
    <row r="175" spans="1:7" ht="15">
      <c r="A175" s="48"/>
      <c r="B175" s="49"/>
      <c r="C175" s="49"/>
      <c r="D175" s="49"/>
      <c r="E175" s="49"/>
      <c r="F175" s="54"/>
      <c r="G175" s="54"/>
    </row>
    <row r="176" spans="1:7" ht="15">
      <c r="A176" s="48"/>
      <c r="B176" s="49"/>
      <c r="C176" s="49"/>
      <c r="D176" s="49"/>
      <c r="E176" s="49"/>
      <c r="F176" s="54"/>
      <c r="G176" s="54"/>
    </row>
    <row r="177" spans="1:7" ht="15">
      <c r="A177" s="48"/>
      <c r="B177" s="49"/>
      <c r="C177" s="49"/>
      <c r="D177" s="49"/>
      <c r="E177" s="51" t="s">
        <v>111</v>
      </c>
      <c r="F177" s="57"/>
      <c r="G177" s="57">
        <f>SUM(G174:G176)</f>
        <v>5400</v>
      </c>
    </row>
    <row r="178" spans="1:7" ht="15">
      <c r="A178" s="48"/>
      <c r="B178" s="49"/>
      <c r="C178" s="49"/>
      <c r="D178" s="49"/>
      <c r="E178" s="49"/>
      <c r="F178" s="54"/>
      <c r="G178" s="54"/>
    </row>
    <row r="179" spans="1:7" ht="15">
      <c r="A179" s="48"/>
      <c r="B179" s="51" t="s">
        <v>52</v>
      </c>
      <c r="C179" s="51"/>
      <c r="D179" s="51"/>
      <c r="E179" s="51"/>
      <c r="F179" s="57"/>
      <c r="G179" s="57">
        <f>G170+G177</f>
        <v>605400</v>
      </c>
    </row>
    <row r="180" spans="1:7" ht="15">
      <c r="A180" s="48"/>
      <c r="B180" s="49"/>
      <c r="C180" s="49"/>
      <c r="D180" s="49"/>
      <c r="E180" s="49"/>
      <c r="F180" s="54"/>
      <c r="G180" s="54"/>
    </row>
    <row r="181" spans="1:7" ht="15">
      <c r="A181" s="39"/>
      <c r="B181" s="38"/>
      <c r="C181" s="38"/>
      <c r="D181" s="38"/>
      <c r="E181" s="38"/>
      <c r="F181" s="63"/>
      <c r="G181" s="63"/>
    </row>
    <row r="182" spans="1:7" ht="15">
      <c r="A182" s="48"/>
      <c r="B182" s="51" t="s">
        <v>43</v>
      </c>
      <c r="C182" s="51"/>
      <c r="D182" s="51" t="s">
        <v>55</v>
      </c>
      <c r="E182" s="51"/>
      <c r="F182" s="57"/>
      <c r="G182" s="57">
        <f>G162</f>
        <v>940169.53</v>
      </c>
    </row>
    <row r="183" spans="1:7" ht="15">
      <c r="A183" s="48"/>
      <c r="B183" s="51" t="s">
        <v>52</v>
      </c>
      <c r="C183" s="51"/>
      <c r="D183" s="51" t="s">
        <v>56</v>
      </c>
      <c r="E183" s="51"/>
      <c r="F183" s="57"/>
      <c r="G183" s="57">
        <f>G179</f>
        <v>605400</v>
      </c>
    </row>
    <row r="184" spans="1:7" ht="15">
      <c r="A184" s="48"/>
      <c r="B184" s="49"/>
      <c r="C184" s="49"/>
      <c r="D184" s="49"/>
      <c r="E184" s="49"/>
      <c r="F184" s="54"/>
      <c r="G184" s="54"/>
    </row>
    <row r="185" spans="1:7" ht="15">
      <c r="A185" s="48"/>
      <c r="B185" s="51" t="s">
        <v>113</v>
      </c>
      <c r="C185" s="51"/>
      <c r="D185" s="51" t="s">
        <v>57</v>
      </c>
      <c r="E185" s="51"/>
      <c r="F185" s="57"/>
      <c r="G185" s="57">
        <f>G182-G183</f>
        <v>334769.53</v>
      </c>
    </row>
    <row r="186" spans="1:7" ht="15">
      <c r="A186" s="38"/>
      <c r="B186" s="38"/>
      <c r="C186" s="38"/>
      <c r="D186" s="38"/>
      <c r="E186" s="38"/>
      <c r="F186" s="63"/>
      <c r="G186" s="54"/>
    </row>
    <row r="187" spans="1:7" ht="15">
      <c r="A187" s="38"/>
      <c r="B187" s="38"/>
      <c r="C187" s="38"/>
      <c r="D187" s="38"/>
      <c r="E187" s="51" t="s">
        <v>111</v>
      </c>
      <c r="F187" s="57"/>
      <c r="G187" s="57">
        <f>SUM(G185:G186)</f>
        <v>334769.53</v>
      </c>
    </row>
    <row r="188" spans="1:7" ht="15">
      <c r="A188" s="38"/>
      <c r="B188" s="38"/>
      <c r="C188" s="38"/>
      <c r="D188" s="38"/>
      <c r="E188" s="38"/>
      <c r="F188" s="63"/>
      <c r="G188" s="63"/>
    </row>
    <row r="189" spans="1:7" ht="15">
      <c r="A189" s="38"/>
      <c r="B189" s="38"/>
      <c r="C189" s="38"/>
      <c r="D189" s="38"/>
      <c r="E189" s="38"/>
      <c r="F189" s="38"/>
      <c r="G189" s="38"/>
    </row>
    <row r="190" spans="1:7" ht="15">
      <c r="A190" s="38"/>
      <c r="B190" s="38"/>
      <c r="C190" s="38"/>
      <c r="D190" s="38"/>
      <c r="E190" s="38"/>
      <c r="F190" s="38"/>
      <c r="G190" s="38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="75" zoomScaleNormal="75" workbookViewId="0" topLeftCell="A1">
      <selection activeCell="H32" sqref="H32"/>
    </sheetView>
  </sheetViews>
  <sheetFormatPr defaultColWidth="11.5546875" defaultRowHeight="15"/>
  <sheetData>
    <row r="1" spans="1:12" ht="18">
      <c r="A1" s="105"/>
      <c r="B1" s="53"/>
      <c r="C1" s="106" t="s">
        <v>109</v>
      </c>
      <c r="D1" s="107" t="s">
        <v>62</v>
      </c>
      <c r="E1" s="53"/>
      <c r="F1" s="53"/>
      <c r="G1" s="66"/>
      <c r="H1" s="67"/>
      <c r="I1" s="68"/>
      <c r="J1" s="69"/>
      <c r="K1" s="67"/>
      <c r="L1" s="67"/>
    </row>
    <row r="2" spans="1:12" ht="18">
      <c r="A2" s="108" t="s">
        <v>63</v>
      </c>
      <c r="B2" s="109"/>
      <c r="C2" s="109"/>
      <c r="D2" s="109"/>
      <c r="E2" s="109"/>
      <c r="F2" s="110" t="s">
        <v>64</v>
      </c>
      <c r="G2" s="75"/>
      <c r="H2" s="76"/>
      <c r="I2" s="76"/>
      <c r="J2" s="76"/>
      <c r="K2" s="76"/>
      <c r="L2" s="77"/>
    </row>
    <row r="3" spans="1:12" ht="15">
      <c r="A3" s="111"/>
      <c r="B3" s="111"/>
      <c r="C3" s="111"/>
      <c r="D3" s="111"/>
      <c r="E3" s="111"/>
      <c r="F3" s="111"/>
      <c r="G3" s="70"/>
      <c r="H3" s="70"/>
      <c r="I3" s="70"/>
      <c r="J3" s="70"/>
      <c r="K3" s="70"/>
      <c r="L3" s="70"/>
    </row>
    <row r="4" spans="1:12" ht="18">
      <c r="A4" s="112" t="s">
        <v>65</v>
      </c>
      <c r="B4" s="111"/>
      <c r="C4" s="111"/>
      <c r="D4" s="107" t="s">
        <v>66</v>
      </c>
      <c r="E4" s="53"/>
      <c r="F4" s="57">
        <f>Inventar!G68</f>
        <v>334769.53</v>
      </c>
      <c r="G4" s="71"/>
      <c r="H4" s="70"/>
      <c r="I4" s="70"/>
      <c r="J4" s="72"/>
      <c r="K4" s="67"/>
      <c r="L4" s="35"/>
    </row>
    <row r="5" spans="1:12" ht="15">
      <c r="A5" s="111"/>
      <c r="B5" s="111"/>
      <c r="C5" s="111"/>
      <c r="D5" s="111"/>
      <c r="E5" s="111"/>
      <c r="F5" s="113"/>
      <c r="G5" s="70"/>
      <c r="H5" s="70"/>
      <c r="I5" s="70"/>
      <c r="J5" s="70"/>
      <c r="K5" s="70"/>
      <c r="L5" s="70"/>
    </row>
    <row r="6" spans="1:12" ht="18">
      <c r="A6" s="111" t="s">
        <v>8</v>
      </c>
      <c r="B6" s="111"/>
      <c r="C6" s="114">
        <f>Inventar!G10</f>
        <v>0</v>
      </c>
      <c r="D6" s="112" t="s">
        <v>67</v>
      </c>
      <c r="E6" s="53"/>
      <c r="F6" s="113"/>
      <c r="G6" s="70"/>
      <c r="H6" s="70"/>
      <c r="I6" s="73"/>
      <c r="J6" s="71"/>
      <c r="K6" s="67"/>
      <c r="L6" s="70"/>
    </row>
    <row r="7" spans="1:12" ht="15">
      <c r="A7" s="111"/>
      <c r="B7" s="111"/>
      <c r="C7" s="113"/>
      <c r="D7" s="111"/>
      <c r="E7" s="115"/>
      <c r="F7" s="113"/>
      <c r="G7" s="70"/>
      <c r="H7" s="70"/>
      <c r="I7" s="74"/>
      <c r="J7" s="70"/>
      <c r="K7" s="71"/>
      <c r="L7" s="70"/>
    </row>
    <row r="8" spans="1:12" ht="15">
      <c r="A8" s="111" t="s">
        <v>10</v>
      </c>
      <c r="B8" s="111"/>
      <c r="C8" s="57">
        <f>Inventar!G13</f>
        <v>638700</v>
      </c>
      <c r="D8" s="111" t="s">
        <v>46</v>
      </c>
      <c r="E8" s="53"/>
      <c r="F8" s="57">
        <f>Inventar!G55</f>
        <v>600000</v>
      </c>
      <c r="G8" s="70"/>
      <c r="H8" s="70"/>
      <c r="I8" s="35"/>
      <c r="J8" s="70"/>
      <c r="K8" s="67"/>
      <c r="L8" s="35"/>
    </row>
    <row r="9" spans="1:12" ht="15">
      <c r="A9" s="111"/>
      <c r="B9" s="111"/>
      <c r="C9" s="113"/>
      <c r="D9" s="111"/>
      <c r="E9" s="111"/>
      <c r="F9" s="113"/>
      <c r="G9" s="70"/>
      <c r="H9" s="70"/>
      <c r="I9" s="74"/>
      <c r="J9" s="70"/>
      <c r="K9" s="70"/>
      <c r="L9" s="70"/>
    </row>
    <row r="10" spans="1:12" ht="15">
      <c r="A10" s="111" t="s">
        <v>68</v>
      </c>
      <c r="B10" s="111"/>
      <c r="C10" s="113"/>
      <c r="D10" s="111" t="s">
        <v>48</v>
      </c>
      <c r="E10" s="53"/>
      <c r="F10" s="57">
        <f>Inventar!G59</f>
        <v>5400</v>
      </c>
      <c r="G10" s="70"/>
      <c r="H10" s="70"/>
      <c r="I10" s="74"/>
      <c r="J10" s="70"/>
      <c r="K10" s="67"/>
      <c r="L10" s="35"/>
    </row>
    <row r="11" spans="1:12" ht="15">
      <c r="A11" s="111" t="s">
        <v>69</v>
      </c>
      <c r="B11" s="111"/>
      <c r="C11" s="57">
        <f>Inventar!G16</f>
        <v>30000</v>
      </c>
      <c r="D11" s="111"/>
      <c r="E11" s="53"/>
      <c r="F11" s="113"/>
      <c r="G11" s="70"/>
      <c r="H11" s="70"/>
      <c r="I11" s="35"/>
      <c r="J11" s="70"/>
      <c r="K11" s="67"/>
      <c r="L11" s="70"/>
    </row>
    <row r="12" spans="1:12" ht="15">
      <c r="A12" s="111"/>
      <c r="B12" s="111"/>
      <c r="C12" s="113"/>
      <c r="D12" s="111"/>
      <c r="E12" s="111"/>
      <c r="F12" s="113"/>
      <c r="G12" s="70"/>
      <c r="H12" s="70"/>
      <c r="I12" s="74"/>
      <c r="J12" s="70"/>
      <c r="K12" s="70"/>
      <c r="L12" s="70"/>
    </row>
    <row r="13" spans="1:12" ht="15">
      <c r="A13" s="111" t="s">
        <v>16</v>
      </c>
      <c r="B13" s="111"/>
      <c r="C13" s="57">
        <f>Inventar!G21</f>
        <v>46000</v>
      </c>
      <c r="D13" s="111"/>
      <c r="E13" s="111"/>
      <c r="F13" s="113"/>
      <c r="G13" s="70"/>
      <c r="H13" s="70"/>
      <c r="I13" s="35"/>
      <c r="J13" s="70"/>
      <c r="K13" s="70"/>
      <c r="L13" s="70"/>
    </row>
    <row r="14" spans="1:12" ht="15">
      <c r="A14" s="111"/>
      <c r="B14" s="111"/>
      <c r="C14" s="113"/>
      <c r="D14" s="111"/>
      <c r="E14" s="111"/>
      <c r="F14" s="113"/>
      <c r="G14" s="70"/>
      <c r="H14" s="70"/>
      <c r="I14" s="74"/>
      <c r="J14" s="70"/>
      <c r="K14" s="70"/>
      <c r="L14" s="70"/>
    </row>
    <row r="15" spans="1:12" ht="15">
      <c r="A15" s="111" t="s">
        <v>70</v>
      </c>
      <c r="B15" s="111"/>
      <c r="C15" s="113"/>
      <c r="D15" s="111"/>
      <c r="E15" s="111"/>
      <c r="F15" s="113"/>
      <c r="G15" s="70"/>
      <c r="H15" s="70"/>
      <c r="I15" s="74"/>
      <c r="J15" s="70"/>
      <c r="K15" s="70"/>
      <c r="L15" s="70"/>
    </row>
    <row r="16" spans="1:12" ht="15">
      <c r="A16" s="111" t="s">
        <v>71</v>
      </c>
      <c r="B16" s="111"/>
      <c r="C16" s="57">
        <f>Inventar!G27</f>
        <v>26200</v>
      </c>
      <c r="D16" s="111"/>
      <c r="E16" s="111"/>
      <c r="F16" s="113"/>
      <c r="G16" s="70"/>
      <c r="H16" s="70"/>
      <c r="I16" s="35"/>
      <c r="J16" s="70"/>
      <c r="K16" s="70"/>
      <c r="L16" s="70"/>
    </row>
    <row r="17" spans="1:12" ht="15">
      <c r="A17" s="111"/>
      <c r="B17" s="111"/>
      <c r="C17" s="113"/>
      <c r="D17" s="111"/>
      <c r="E17" s="111"/>
      <c r="F17" s="113"/>
      <c r="G17" s="70"/>
      <c r="H17" s="70"/>
      <c r="I17" s="74"/>
      <c r="J17" s="70"/>
      <c r="K17" s="70"/>
      <c r="L17" s="70"/>
    </row>
    <row r="18" spans="1:12" ht="18">
      <c r="A18" s="112" t="s">
        <v>72</v>
      </c>
      <c r="B18" s="111"/>
      <c r="C18" s="113"/>
      <c r="D18" s="111"/>
      <c r="E18" s="111"/>
      <c r="F18" s="113"/>
      <c r="G18" s="71"/>
      <c r="H18" s="70"/>
      <c r="I18" s="74"/>
      <c r="J18" s="70"/>
      <c r="K18" s="70"/>
      <c r="L18" s="70"/>
    </row>
    <row r="19" spans="1:12" ht="15">
      <c r="A19" s="111"/>
      <c r="B19" s="111"/>
      <c r="C19" s="113"/>
      <c r="D19" s="111"/>
      <c r="E19" s="111"/>
      <c r="F19" s="113"/>
      <c r="G19" s="70"/>
      <c r="H19" s="70"/>
      <c r="I19" s="74"/>
      <c r="J19" s="70"/>
      <c r="K19" s="70"/>
      <c r="L19" s="70"/>
    </row>
    <row r="20" spans="1:12" ht="15">
      <c r="A20" s="111" t="s">
        <v>29</v>
      </c>
      <c r="B20" s="111"/>
      <c r="C20" s="57">
        <f>Inventar!G34</f>
        <v>6700</v>
      </c>
      <c r="D20" s="111"/>
      <c r="E20" s="111"/>
      <c r="F20" s="113"/>
      <c r="G20" s="70"/>
      <c r="H20" s="70"/>
      <c r="I20" s="35"/>
      <c r="J20" s="70"/>
      <c r="K20" s="70"/>
      <c r="L20" s="70"/>
    </row>
    <row r="21" spans="1:12" ht="15">
      <c r="A21" s="111"/>
      <c r="B21" s="111"/>
      <c r="C21" s="113"/>
      <c r="D21" s="111"/>
      <c r="E21" s="111"/>
      <c r="F21" s="113"/>
      <c r="G21" s="70"/>
      <c r="H21" s="70"/>
      <c r="I21" s="74"/>
      <c r="J21" s="70"/>
      <c r="K21" s="70"/>
      <c r="L21" s="70"/>
    </row>
    <row r="22" spans="1:12" ht="15">
      <c r="A22" s="111" t="s">
        <v>32</v>
      </c>
      <c r="B22" s="111"/>
      <c r="C22" s="57">
        <f>Inventar!G37</f>
        <v>100000</v>
      </c>
      <c r="D22" s="111"/>
      <c r="E22" s="111"/>
      <c r="F22" s="113"/>
      <c r="G22" s="70"/>
      <c r="H22" s="70"/>
      <c r="I22" s="35"/>
      <c r="J22" s="70"/>
      <c r="K22" s="70"/>
      <c r="L22" s="70"/>
    </row>
    <row r="23" spans="1:12" ht="15">
      <c r="A23" s="111"/>
      <c r="B23" s="111"/>
      <c r="C23" s="113"/>
      <c r="D23" s="111"/>
      <c r="E23" s="111"/>
      <c r="F23" s="113"/>
      <c r="G23" s="70"/>
      <c r="H23" s="70"/>
      <c r="I23" s="74"/>
      <c r="J23" s="70"/>
      <c r="K23" s="70"/>
      <c r="L23" s="70"/>
    </row>
    <row r="24" spans="1:12" ht="15">
      <c r="A24" s="111" t="s">
        <v>34</v>
      </c>
      <c r="B24" s="111"/>
      <c r="C24" s="57">
        <f>Inventar!G41</f>
        <v>500</v>
      </c>
      <c r="D24" s="111"/>
      <c r="E24" s="111"/>
      <c r="F24" s="113"/>
      <c r="G24" s="70"/>
      <c r="H24" s="70"/>
      <c r="I24" s="35"/>
      <c r="J24" s="70"/>
      <c r="K24" s="70"/>
      <c r="L24" s="70"/>
    </row>
    <row r="25" spans="1:12" ht="15">
      <c r="A25" s="111"/>
      <c r="B25" s="111"/>
      <c r="C25" s="113"/>
      <c r="D25" s="111"/>
      <c r="E25" s="111"/>
      <c r="F25" s="113"/>
      <c r="G25" s="70"/>
      <c r="H25" s="70"/>
      <c r="I25" s="74"/>
      <c r="J25" s="70"/>
      <c r="K25" s="70"/>
      <c r="L25" s="70"/>
    </row>
    <row r="26" spans="1:12" ht="15">
      <c r="A26" s="111" t="s">
        <v>38</v>
      </c>
      <c r="B26" s="111"/>
      <c r="C26" s="57">
        <f>Inventar!G44</f>
        <v>91599.53</v>
      </c>
      <c r="D26" s="111"/>
      <c r="E26" s="111"/>
      <c r="F26" s="113"/>
      <c r="G26" s="70"/>
      <c r="H26" s="70"/>
      <c r="I26" s="35"/>
      <c r="J26" s="70"/>
      <c r="K26" s="70"/>
      <c r="L26" s="70"/>
    </row>
    <row r="27" spans="1:12" ht="15">
      <c r="A27" s="111"/>
      <c r="B27" s="111"/>
      <c r="C27" s="113"/>
      <c r="D27" s="111"/>
      <c r="E27" s="111"/>
      <c r="F27" s="113"/>
      <c r="G27" s="70"/>
      <c r="H27" s="70"/>
      <c r="I27" s="74"/>
      <c r="J27" s="70"/>
      <c r="K27" s="70"/>
      <c r="L27" s="70"/>
    </row>
    <row r="28" spans="1:12" ht="15">
      <c r="A28" s="111" t="s">
        <v>40</v>
      </c>
      <c r="B28" s="111"/>
      <c r="C28" s="57">
        <f>Inventar!G47</f>
        <v>470</v>
      </c>
      <c r="D28" s="111"/>
      <c r="E28" s="111"/>
      <c r="F28" s="113"/>
      <c r="G28" s="70"/>
      <c r="H28" s="70"/>
      <c r="I28" s="35"/>
      <c r="J28" s="70"/>
      <c r="K28" s="70"/>
      <c r="L28" s="70"/>
    </row>
    <row r="29" spans="1:12" ht="15">
      <c r="A29" s="116"/>
      <c r="B29" s="116"/>
      <c r="C29" s="117"/>
      <c r="D29" s="116"/>
      <c r="E29" s="116"/>
      <c r="F29" s="117"/>
      <c r="G29" s="78"/>
      <c r="H29" s="78"/>
      <c r="I29" s="79"/>
      <c r="J29" s="78"/>
      <c r="K29" s="78"/>
      <c r="L29" s="78"/>
    </row>
    <row r="30" spans="1:12" ht="15">
      <c r="A30" s="111"/>
      <c r="B30" s="111"/>
      <c r="C30" s="113"/>
      <c r="D30" s="111"/>
      <c r="E30" s="111"/>
      <c r="F30" s="113"/>
      <c r="G30" s="70"/>
      <c r="H30" s="70"/>
      <c r="I30" s="74"/>
      <c r="J30" s="70"/>
      <c r="K30" s="70"/>
      <c r="L30" s="70"/>
    </row>
    <row r="31" spans="1:12" ht="15">
      <c r="A31" s="111"/>
      <c r="B31" s="111"/>
      <c r="C31" s="114">
        <f>SUM(C6:C28)</f>
        <v>940169.53</v>
      </c>
      <c r="D31" s="111"/>
      <c r="E31" s="111"/>
      <c r="F31" s="114">
        <f>SUM(F4:F28)</f>
        <v>940169.53</v>
      </c>
      <c r="G31" s="70"/>
      <c r="H31" s="70"/>
      <c r="I31" s="73"/>
      <c r="J31" s="70"/>
      <c r="K31" s="70"/>
      <c r="L31" s="73"/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43">
      <selection activeCell="F49" sqref="F49"/>
    </sheetView>
  </sheetViews>
  <sheetFormatPr defaultColWidth="11.5546875" defaultRowHeight="15"/>
  <cols>
    <col min="6" max="6" width="16.3359375" style="0" customWidth="1"/>
  </cols>
  <sheetData>
    <row r="1" ht="15.75">
      <c r="A1" s="15" t="s">
        <v>73</v>
      </c>
    </row>
    <row r="2" ht="15">
      <c r="A2" s="16"/>
    </row>
    <row r="3" ht="15">
      <c r="A3" s="17" t="s">
        <v>74</v>
      </c>
    </row>
    <row r="4" ht="15">
      <c r="A4" s="17" t="s">
        <v>75</v>
      </c>
    </row>
    <row r="5" ht="15">
      <c r="A5" s="17" t="s">
        <v>106</v>
      </c>
    </row>
    <row r="6" ht="15">
      <c r="A6" s="17" t="s">
        <v>107</v>
      </c>
    </row>
    <row r="7" ht="15">
      <c r="A7" s="17" t="s">
        <v>108</v>
      </c>
    </row>
    <row r="8" spans="4:6" ht="15">
      <c r="D8" s="16" t="s">
        <v>76</v>
      </c>
      <c r="F8" s="36" t="s">
        <v>100</v>
      </c>
    </row>
    <row r="9" spans="3:6" ht="15">
      <c r="C9" t="s">
        <v>141</v>
      </c>
      <c r="D9" s="16" t="s">
        <v>77</v>
      </c>
      <c r="F9" s="36" t="s">
        <v>101</v>
      </c>
    </row>
    <row r="10" spans="1:3" ht="15">
      <c r="A10" s="16"/>
      <c r="C10" t="s">
        <v>142</v>
      </c>
    </row>
    <row r="11" spans="1:6" ht="15.75">
      <c r="A11" s="10" t="s">
        <v>78</v>
      </c>
      <c r="D11" s="37"/>
      <c r="E11" s="37"/>
      <c r="F11" s="102"/>
    </row>
    <row r="12" spans="1:6" ht="15">
      <c r="A12" s="10"/>
      <c r="F12" s="101"/>
    </row>
    <row r="13" spans="1:6" ht="15">
      <c r="A13" s="10" t="s">
        <v>139</v>
      </c>
      <c r="C13" s="104">
        <v>100000</v>
      </c>
      <c r="D13" s="37"/>
      <c r="E13" s="37"/>
      <c r="F13" s="102"/>
    </row>
    <row r="14" spans="1:6" ht="15">
      <c r="A14" s="10"/>
      <c r="C14" s="104"/>
      <c r="D14" s="16"/>
      <c r="F14" s="101"/>
    </row>
    <row r="15" spans="1:6" ht="15">
      <c r="A15" s="1"/>
      <c r="B15" s="10" t="s">
        <v>79</v>
      </c>
      <c r="C15" s="104"/>
      <c r="D15" s="37"/>
      <c r="E15" s="37"/>
      <c r="F15" s="103"/>
    </row>
    <row r="16" spans="1:6" ht="15">
      <c r="A16" s="10"/>
      <c r="C16" s="104"/>
      <c r="F16" s="101"/>
    </row>
    <row r="17" spans="1:6" ht="15">
      <c r="A17" s="18" t="s">
        <v>80</v>
      </c>
      <c r="B17" s="19"/>
      <c r="C17" s="104"/>
      <c r="D17" s="37"/>
      <c r="E17" s="37"/>
      <c r="F17" s="102"/>
    </row>
    <row r="18" spans="1:6" ht="15">
      <c r="A18" s="10"/>
      <c r="C18" s="104"/>
      <c r="F18" s="101"/>
    </row>
    <row r="19" spans="1:6" ht="15">
      <c r="A19" s="18" t="s">
        <v>140</v>
      </c>
      <c r="C19" s="104">
        <v>400</v>
      </c>
      <c r="D19" s="37"/>
      <c r="E19" s="37"/>
      <c r="F19" s="102"/>
    </row>
    <row r="20" spans="1:6" ht="15">
      <c r="A20" s="18"/>
      <c r="C20" s="104"/>
      <c r="D20" s="20"/>
      <c r="F20" s="101"/>
    </row>
    <row r="21" spans="1:6" ht="15">
      <c r="A21" s="1"/>
      <c r="B21" s="18" t="s">
        <v>79</v>
      </c>
      <c r="C21" s="104"/>
      <c r="D21" s="37"/>
      <c r="E21" s="37"/>
      <c r="F21" s="103"/>
    </row>
    <row r="22" spans="1:6" ht="15">
      <c r="A22" s="10"/>
      <c r="C22" s="104"/>
      <c r="F22" s="101"/>
    </row>
    <row r="23" spans="1:6" ht="15">
      <c r="A23" s="18" t="s">
        <v>95</v>
      </c>
      <c r="B23" s="19"/>
      <c r="C23" s="104"/>
      <c r="D23" s="37"/>
      <c r="E23" s="37"/>
      <c r="F23" s="102"/>
    </row>
    <row r="24" spans="1:6" ht="15">
      <c r="A24" s="10"/>
      <c r="C24" s="104"/>
      <c r="F24" s="101"/>
    </row>
    <row r="25" spans="1:6" ht="15">
      <c r="A25" s="18" t="s">
        <v>96</v>
      </c>
      <c r="C25" s="104">
        <v>50000</v>
      </c>
      <c r="D25" s="37"/>
      <c r="E25" s="37"/>
      <c r="F25" s="102"/>
    </row>
    <row r="26" spans="1:6" ht="15">
      <c r="A26" s="18"/>
      <c r="C26" s="104"/>
      <c r="D26" s="20"/>
      <c r="F26" s="101"/>
    </row>
    <row r="27" spans="1:6" ht="15">
      <c r="A27" s="1"/>
      <c r="B27" s="18" t="s">
        <v>79</v>
      </c>
      <c r="C27" s="104"/>
      <c r="D27" s="37"/>
      <c r="E27" s="37"/>
      <c r="F27" s="103"/>
    </row>
    <row r="28" spans="1:6" ht="15">
      <c r="A28" s="10"/>
      <c r="C28" s="104"/>
      <c r="F28" s="101"/>
    </row>
    <row r="29" spans="1:6" ht="15">
      <c r="A29" s="18" t="s">
        <v>81</v>
      </c>
      <c r="B29" s="19"/>
      <c r="C29" s="104"/>
      <c r="D29" s="37"/>
      <c r="E29" s="37"/>
      <c r="F29" s="102"/>
    </row>
    <row r="30" spans="1:6" ht="15">
      <c r="A30" s="21"/>
      <c r="C30" s="104"/>
      <c r="F30" s="101"/>
    </row>
    <row r="31" spans="1:6" ht="15">
      <c r="A31" s="22" t="s">
        <v>99</v>
      </c>
      <c r="B31" s="19"/>
      <c r="C31" s="104">
        <v>10000</v>
      </c>
      <c r="D31" s="37"/>
      <c r="E31" s="37"/>
      <c r="F31" s="102"/>
    </row>
    <row r="32" spans="1:6" ht="15">
      <c r="A32" s="22"/>
      <c r="B32" s="19"/>
      <c r="C32" s="104"/>
      <c r="D32" s="20"/>
      <c r="F32" s="101"/>
    </row>
    <row r="33" spans="1:6" ht="15">
      <c r="A33" s="1"/>
      <c r="B33" s="18" t="s">
        <v>79</v>
      </c>
      <c r="C33" s="104"/>
      <c r="D33" s="37"/>
      <c r="E33" s="37"/>
      <c r="F33" s="103"/>
    </row>
    <row r="34" spans="1:6" ht="15">
      <c r="A34" s="19"/>
      <c r="C34" s="104"/>
      <c r="F34" s="101"/>
    </row>
    <row r="35" spans="1:6" ht="15">
      <c r="A35" s="20" t="s">
        <v>97</v>
      </c>
      <c r="B35" s="19"/>
      <c r="C35" s="104"/>
      <c r="D35" s="37"/>
      <c r="E35" s="37"/>
      <c r="F35" s="102"/>
    </row>
    <row r="36" spans="3:6" ht="15">
      <c r="C36" s="104"/>
      <c r="F36" s="101"/>
    </row>
    <row r="37" spans="1:6" ht="15">
      <c r="A37" s="20" t="s">
        <v>98</v>
      </c>
      <c r="C37" s="104">
        <v>20000</v>
      </c>
      <c r="D37" s="37"/>
      <c r="E37" s="37"/>
      <c r="F37" s="102"/>
    </row>
    <row r="38" spans="3:6" ht="15">
      <c r="C38" s="104"/>
      <c r="D38" s="20"/>
      <c r="F38" s="101"/>
    </row>
    <row r="39" spans="1:6" ht="15">
      <c r="A39" s="1"/>
      <c r="B39" s="18" t="s">
        <v>79</v>
      </c>
      <c r="C39" s="104"/>
      <c r="D39" s="37"/>
      <c r="E39" s="37"/>
      <c r="F39" s="103"/>
    </row>
    <row r="40" spans="1:6" ht="15">
      <c r="A40" s="19"/>
      <c r="C40" s="104"/>
      <c r="F40" s="101"/>
    </row>
    <row r="41" spans="1:6" ht="15">
      <c r="A41" s="20" t="s">
        <v>102</v>
      </c>
      <c r="B41" s="19"/>
      <c r="C41" s="104"/>
      <c r="D41" s="37"/>
      <c r="E41" s="37"/>
      <c r="F41" s="102"/>
    </row>
    <row r="42" spans="1:6" ht="15">
      <c r="A42" s="19"/>
      <c r="C42" s="104"/>
      <c r="F42" s="101"/>
    </row>
    <row r="43" spans="1:6" ht="15">
      <c r="A43" s="20" t="s">
        <v>103</v>
      </c>
      <c r="C43" s="104">
        <v>300</v>
      </c>
      <c r="D43" s="37"/>
      <c r="E43" s="37"/>
      <c r="F43" s="102"/>
    </row>
    <row r="44" spans="1:6" ht="15">
      <c r="A44" s="20"/>
      <c r="C44" s="104"/>
      <c r="D44" s="20"/>
      <c r="F44" s="101"/>
    </row>
    <row r="45" spans="1:6" ht="15">
      <c r="A45" s="1"/>
      <c r="B45" s="18" t="s">
        <v>79</v>
      </c>
      <c r="C45" s="104"/>
      <c r="D45" s="37"/>
      <c r="E45" s="37"/>
      <c r="F45" s="103"/>
    </row>
    <row r="46" spans="1:6" ht="15">
      <c r="A46" s="19"/>
      <c r="C46" s="104"/>
      <c r="F46" s="101"/>
    </row>
    <row r="47" spans="1:6" ht="15">
      <c r="A47" s="20" t="s">
        <v>104</v>
      </c>
      <c r="B47" s="19"/>
      <c r="C47" s="104"/>
      <c r="D47" s="37"/>
      <c r="E47" s="37"/>
      <c r="F47" s="102"/>
    </row>
    <row r="48" spans="1:6" ht="15">
      <c r="A48" s="19"/>
      <c r="C48" s="104"/>
      <c r="F48" s="101"/>
    </row>
    <row r="49" spans="1:6" ht="15">
      <c r="A49" t="s">
        <v>105</v>
      </c>
      <c r="C49" s="104">
        <v>5000</v>
      </c>
      <c r="D49" s="37"/>
      <c r="E49" s="37"/>
      <c r="F49" s="102"/>
    </row>
    <row r="50" spans="4:6" ht="15">
      <c r="D50" s="20"/>
      <c r="F50" s="55"/>
    </row>
    <row r="51" spans="1:6" ht="15">
      <c r="A51" s="1"/>
      <c r="B51" s="18" t="s">
        <v>79</v>
      </c>
      <c r="D51" s="37"/>
      <c r="E51" s="37"/>
      <c r="F51" s="80"/>
    </row>
    <row r="52" spans="1:4" ht="15.75" thickBot="1">
      <c r="A52" s="1"/>
      <c r="B52" s="18"/>
      <c r="D52" s="20"/>
    </row>
    <row r="53" spans="1:7" ht="15">
      <c r="A53" s="23"/>
      <c r="B53" s="24"/>
      <c r="C53" s="24"/>
      <c r="D53" s="24"/>
      <c r="E53" s="24"/>
      <c r="F53" s="24"/>
      <c r="G53" s="25"/>
    </row>
    <row r="54" spans="1:7" ht="15.75">
      <c r="A54" s="26" t="s">
        <v>82</v>
      </c>
      <c r="B54" s="27"/>
      <c r="C54" s="27"/>
      <c r="D54" s="27"/>
      <c r="E54" s="27"/>
      <c r="F54" s="27"/>
      <c r="G54" s="28"/>
    </row>
    <row r="55" spans="1:7" ht="15">
      <c r="A55" s="29"/>
      <c r="B55" s="27"/>
      <c r="C55" s="27"/>
      <c r="D55" s="27"/>
      <c r="E55" s="27"/>
      <c r="F55" s="27"/>
      <c r="G55" s="28"/>
    </row>
    <row r="56" spans="1:7" ht="15.75">
      <c r="A56" s="26" t="s">
        <v>83</v>
      </c>
      <c r="B56" s="27"/>
      <c r="C56" s="27"/>
      <c r="D56" s="27"/>
      <c r="E56" s="27"/>
      <c r="F56" s="27"/>
      <c r="G56" s="28"/>
    </row>
    <row r="57" spans="1:7" ht="15">
      <c r="A57" s="29" t="s">
        <v>84</v>
      </c>
      <c r="B57" s="27"/>
      <c r="C57" s="27"/>
      <c r="D57" s="27"/>
      <c r="E57" s="27"/>
      <c r="F57" s="27"/>
      <c r="G57" s="28"/>
    </row>
    <row r="58" spans="1:7" ht="15">
      <c r="A58" s="29"/>
      <c r="B58" s="27"/>
      <c r="C58" s="27"/>
      <c r="D58" s="27"/>
      <c r="E58" s="27"/>
      <c r="F58" s="27"/>
      <c r="G58" s="28"/>
    </row>
    <row r="59" spans="1:7" ht="15.75">
      <c r="A59" s="26" t="s">
        <v>85</v>
      </c>
      <c r="B59" s="27"/>
      <c r="C59" s="27"/>
      <c r="D59" s="27"/>
      <c r="E59" s="27"/>
      <c r="F59" s="27"/>
      <c r="G59" s="28"/>
    </row>
    <row r="60" spans="1:7" ht="15">
      <c r="A60" s="29" t="s">
        <v>86</v>
      </c>
      <c r="B60" s="27"/>
      <c r="C60" s="27"/>
      <c r="D60" s="27"/>
      <c r="E60" s="27"/>
      <c r="F60" s="27"/>
      <c r="G60" s="28"/>
    </row>
    <row r="61" spans="1:7" ht="15">
      <c r="A61" s="29"/>
      <c r="B61" s="27"/>
      <c r="C61" s="27"/>
      <c r="D61" s="27"/>
      <c r="E61" s="27"/>
      <c r="F61" s="27"/>
      <c r="G61" s="28"/>
    </row>
    <row r="62" spans="1:7" ht="15.75">
      <c r="A62" s="26" t="s">
        <v>87</v>
      </c>
      <c r="B62" s="27"/>
      <c r="C62" s="27"/>
      <c r="D62" s="27"/>
      <c r="E62" s="27"/>
      <c r="F62" s="27"/>
      <c r="G62" s="28"/>
    </row>
    <row r="63" spans="1:7" ht="15">
      <c r="A63" s="29" t="s">
        <v>88</v>
      </c>
      <c r="B63" s="27"/>
      <c r="C63" s="27"/>
      <c r="D63" s="27"/>
      <c r="E63" s="27"/>
      <c r="F63" s="27"/>
      <c r="G63" s="28"/>
    </row>
    <row r="64" spans="1:7" ht="15">
      <c r="A64" s="29"/>
      <c r="B64" s="27"/>
      <c r="C64" s="27"/>
      <c r="D64" s="27"/>
      <c r="E64" s="27"/>
      <c r="F64" s="27"/>
      <c r="G64" s="28"/>
    </row>
    <row r="65" spans="1:7" ht="15.75">
      <c r="A65" s="26" t="s">
        <v>89</v>
      </c>
      <c r="B65" s="27"/>
      <c r="C65" s="27"/>
      <c r="D65" s="27"/>
      <c r="E65" s="27"/>
      <c r="F65" s="27"/>
      <c r="G65" s="28"/>
    </row>
    <row r="66" spans="1:7" ht="15">
      <c r="A66" s="29" t="s">
        <v>90</v>
      </c>
      <c r="B66" s="27"/>
      <c r="C66" s="27"/>
      <c r="D66" s="27"/>
      <c r="E66" s="27"/>
      <c r="F66" s="27"/>
      <c r="G66" s="28"/>
    </row>
    <row r="67" spans="1:7" ht="15">
      <c r="A67" s="30"/>
      <c r="B67" s="27"/>
      <c r="C67" s="27"/>
      <c r="D67" s="27"/>
      <c r="E67" s="27"/>
      <c r="F67" s="27"/>
      <c r="G67" s="28"/>
    </row>
    <row r="68" spans="1:7" ht="15">
      <c r="A68" s="29"/>
      <c r="B68" s="27"/>
      <c r="C68" s="27"/>
      <c r="D68" s="27"/>
      <c r="E68" s="27"/>
      <c r="F68" s="27"/>
      <c r="G68" s="28"/>
    </row>
    <row r="69" spans="1:7" ht="15.75">
      <c r="A69" s="26" t="s">
        <v>91</v>
      </c>
      <c r="B69" s="27"/>
      <c r="C69" s="27"/>
      <c r="D69" s="27"/>
      <c r="E69" s="27"/>
      <c r="F69" s="27"/>
      <c r="G69" s="28"/>
    </row>
    <row r="70" spans="1:7" ht="15.75" thickBot="1">
      <c r="A70" s="31"/>
      <c r="B70" s="3"/>
      <c r="C70" s="3"/>
      <c r="D70" s="3"/>
      <c r="E70" s="3"/>
      <c r="F70" s="3"/>
      <c r="G70" s="32"/>
    </row>
  </sheetData>
  <printOptions/>
  <pageMargins left="0.75" right="0.75" top="0.52" bottom="0.6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5" zoomScaleNormal="75" workbookViewId="0" topLeftCell="A1">
      <selection activeCell="L4" sqref="L4"/>
    </sheetView>
  </sheetViews>
  <sheetFormatPr defaultColWidth="11.5546875" defaultRowHeight="15"/>
  <cols>
    <col min="4" max="4" width="11.77734375" style="0" bestFit="1" customWidth="1"/>
  </cols>
  <sheetData>
    <row r="1" spans="1:12" ht="18">
      <c r="A1" s="105"/>
      <c r="B1" s="53"/>
      <c r="C1" s="106" t="s">
        <v>109</v>
      </c>
      <c r="D1" s="107" t="s">
        <v>62</v>
      </c>
      <c r="E1" s="53"/>
      <c r="F1" s="53"/>
      <c r="G1" s="84"/>
      <c r="H1" s="85"/>
      <c r="I1" s="86" t="s">
        <v>110</v>
      </c>
      <c r="J1" s="87" t="s">
        <v>62</v>
      </c>
      <c r="K1" s="85"/>
      <c r="L1" s="85"/>
    </row>
    <row r="2" spans="1:12" ht="18">
      <c r="A2" s="108" t="s">
        <v>63</v>
      </c>
      <c r="B2" s="109"/>
      <c r="C2" s="109"/>
      <c r="D2" s="109"/>
      <c r="E2" s="109"/>
      <c r="F2" s="110" t="s">
        <v>64</v>
      </c>
      <c r="G2" s="88" t="s">
        <v>63</v>
      </c>
      <c r="H2" s="89"/>
      <c r="I2" s="89"/>
      <c r="J2" s="89"/>
      <c r="K2" s="89"/>
      <c r="L2" s="90" t="s">
        <v>64</v>
      </c>
    </row>
    <row r="3" spans="1:12" ht="15">
      <c r="A3" s="111"/>
      <c r="B3" s="111"/>
      <c r="C3" s="111"/>
      <c r="D3" s="111"/>
      <c r="E3" s="111"/>
      <c r="F3" s="111"/>
      <c r="G3" s="83"/>
      <c r="H3" s="83"/>
      <c r="I3" s="83"/>
      <c r="J3" s="83"/>
      <c r="K3" s="83"/>
      <c r="L3" s="83"/>
    </row>
    <row r="4" spans="1:12" ht="18">
      <c r="A4" s="112" t="s">
        <v>65</v>
      </c>
      <c r="B4" s="111"/>
      <c r="C4" s="111"/>
      <c r="D4" s="107" t="s">
        <v>66</v>
      </c>
      <c r="E4" s="53"/>
      <c r="F4" s="57">
        <f>Inventar!G68</f>
        <v>334769.53</v>
      </c>
      <c r="G4" s="91" t="s">
        <v>65</v>
      </c>
      <c r="H4" s="83"/>
      <c r="I4" s="83"/>
      <c r="J4" s="87" t="s">
        <v>66</v>
      </c>
      <c r="K4" s="85"/>
      <c r="L4" s="92">
        <f>Inventar!G187</f>
        <v>334769.53</v>
      </c>
    </row>
    <row r="5" spans="1:12" ht="15">
      <c r="A5" s="111"/>
      <c r="B5" s="111"/>
      <c r="C5" s="111"/>
      <c r="D5" s="111"/>
      <c r="E5" s="111"/>
      <c r="F5" s="113"/>
      <c r="G5" s="83"/>
      <c r="H5" s="83"/>
      <c r="I5" s="83"/>
      <c r="J5" s="83"/>
      <c r="K5" s="83"/>
      <c r="L5" s="93"/>
    </row>
    <row r="6" spans="1:12" ht="18">
      <c r="A6" s="111" t="s">
        <v>8</v>
      </c>
      <c r="B6" s="111"/>
      <c r="C6" s="114">
        <f>Inventar!G10</f>
        <v>0</v>
      </c>
      <c r="D6" s="112" t="s">
        <v>67</v>
      </c>
      <c r="E6" s="53"/>
      <c r="F6" s="113"/>
      <c r="G6" s="83" t="s">
        <v>8</v>
      </c>
      <c r="H6" s="83"/>
      <c r="I6" s="94">
        <f>Inventar!G92</f>
        <v>0</v>
      </c>
      <c r="J6" s="91" t="s">
        <v>67</v>
      </c>
      <c r="K6" s="85"/>
      <c r="L6" s="93"/>
    </row>
    <row r="7" spans="1:12" ht="15">
      <c r="A7" s="111"/>
      <c r="B7" s="111"/>
      <c r="C7" s="113"/>
      <c r="D7" s="111"/>
      <c r="E7" s="115"/>
      <c r="F7" s="113"/>
      <c r="G7" s="83"/>
      <c r="H7" s="83"/>
      <c r="I7" s="93"/>
      <c r="J7" s="83"/>
      <c r="K7" s="95"/>
      <c r="L7" s="93"/>
    </row>
    <row r="8" spans="1:12" ht="15">
      <c r="A8" s="111" t="s">
        <v>10</v>
      </c>
      <c r="B8" s="111"/>
      <c r="C8" s="57">
        <f>Inventar!G13</f>
        <v>638700</v>
      </c>
      <c r="D8" s="111" t="s">
        <v>46</v>
      </c>
      <c r="E8" s="53"/>
      <c r="F8" s="57">
        <f>Inventar!G55</f>
        <v>600000</v>
      </c>
      <c r="G8" s="83" t="s">
        <v>10</v>
      </c>
      <c r="H8" s="83"/>
      <c r="I8" s="92">
        <f>Inventar!G98</f>
        <v>638700</v>
      </c>
      <c r="J8" s="83" t="s">
        <v>46</v>
      </c>
      <c r="K8" s="85"/>
      <c r="L8" s="92">
        <f>Inventar!G170</f>
        <v>600000</v>
      </c>
    </row>
    <row r="9" spans="1:12" ht="15">
      <c r="A9" s="111"/>
      <c r="B9" s="111"/>
      <c r="C9" s="113"/>
      <c r="D9" s="111"/>
      <c r="E9" s="111"/>
      <c r="F9" s="113"/>
      <c r="G9" s="83"/>
      <c r="H9" s="83"/>
      <c r="I9" s="93"/>
      <c r="J9" s="83"/>
      <c r="K9" s="83"/>
      <c r="L9" s="93"/>
    </row>
    <row r="10" spans="1:12" ht="15">
      <c r="A10" s="111" t="s">
        <v>68</v>
      </c>
      <c r="B10" s="111"/>
      <c r="C10" s="113"/>
      <c r="D10" s="111" t="s">
        <v>48</v>
      </c>
      <c r="E10" s="53"/>
      <c r="F10" s="57">
        <f>Inventar!G59</f>
        <v>5400</v>
      </c>
      <c r="G10" s="83" t="s">
        <v>68</v>
      </c>
      <c r="H10" s="83"/>
      <c r="I10" s="93"/>
      <c r="J10" s="83" t="s">
        <v>48</v>
      </c>
      <c r="K10" s="85"/>
      <c r="L10" s="92">
        <f>Inventar!G177</f>
        <v>5400</v>
      </c>
    </row>
    <row r="11" spans="1:12" ht="15">
      <c r="A11" s="111" t="s">
        <v>69</v>
      </c>
      <c r="B11" s="111"/>
      <c r="C11" s="57">
        <f>Inventar!G16</f>
        <v>30000</v>
      </c>
      <c r="D11" s="111"/>
      <c r="E11" s="53"/>
      <c r="F11" s="113"/>
      <c r="G11" s="83" t="s">
        <v>69</v>
      </c>
      <c r="H11" s="83"/>
      <c r="I11" s="92">
        <f>Inventar!G104</f>
        <v>30000</v>
      </c>
      <c r="J11" s="83"/>
      <c r="K11" s="85"/>
      <c r="L11" s="93"/>
    </row>
    <row r="12" spans="1:12" ht="15">
      <c r="A12" s="111"/>
      <c r="B12" s="111"/>
      <c r="C12" s="113"/>
      <c r="D12" s="111"/>
      <c r="E12" s="111"/>
      <c r="F12" s="113"/>
      <c r="G12" s="83"/>
      <c r="H12" s="83"/>
      <c r="I12" s="93"/>
      <c r="J12" s="83"/>
      <c r="K12" s="83"/>
      <c r="L12" s="93"/>
    </row>
    <row r="13" spans="1:12" ht="15">
      <c r="A13" s="111" t="s">
        <v>16</v>
      </c>
      <c r="B13" s="111"/>
      <c r="C13" s="57">
        <f>Inventar!G21</f>
        <v>46000</v>
      </c>
      <c r="D13" s="111"/>
      <c r="E13" s="111"/>
      <c r="F13" s="113"/>
      <c r="G13" s="83" t="s">
        <v>16</v>
      </c>
      <c r="H13" s="83"/>
      <c r="I13" s="92">
        <f>Inventar!G112</f>
        <v>46000</v>
      </c>
      <c r="J13" s="83"/>
      <c r="K13" s="83"/>
      <c r="L13" s="93"/>
    </row>
    <row r="14" spans="1:12" ht="15">
      <c r="A14" s="111"/>
      <c r="B14" s="111"/>
      <c r="C14" s="113"/>
      <c r="D14" s="111"/>
      <c r="E14" s="111"/>
      <c r="F14" s="113"/>
      <c r="G14" s="83"/>
      <c r="H14" s="83"/>
      <c r="I14" s="93"/>
      <c r="J14" s="83"/>
      <c r="K14" s="83"/>
      <c r="L14" s="93"/>
    </row>
    <row r="15" spans="1:12" ht="15">
      <c r="A15" s="111" t="s">
        <v>70</v>
      </c>
      <c r="B15" s="111"/>
      <c r="C15" s="113"/>
      <c r="D15" s="111"/>
      <c r="E15" s="111"/>
      <c r="F15" s="113"/>
      <c r="G15" s="83" t="s">
        <v>70</v>
      </c>
      <c r="H15" s="83"/>
      <c r="I15" s="93"/>
      <c r="J15" s="83"/>
      <c r="K15" s="83"/>
      <c r="L15" s="93"/>
    </row>
    <row r="16" spans="1:12" ht="15">
      <c r="A16" s="111" t="s">
        <v>71</v>
      </c>
      <c r="B16" s="111"/>
      <c r="C16" s="57">
        <f>Inventar!G27</f>
        <v>26200</v>
      </c>
      <c r="D16" s="111"/>
      <c r="E16" s="111"/>
      <c r="F16" s="113"/>
      <c r="G16" s="83" t="s">
        <v>71</v>
      </c>
      <c r="H16" s="83"/>
      <c r="I16" s="92">
        <f>Inventar!G120</f>
        <v>26200</v>
      </c>
      <c r="J16" s="83"/>
      <c r="K16" s="83"/>
      <c r="L16" s="93"/>
    </row>
    <row r="17" spans="1:12" ht="15">
      <c r="A17" s="111"/>
      <c r="B17" s="111"/>
      <c r="C17" s="113"/>
      <c r="D17" s="111"/>
      <c r="E17" s="111"/>
      <c r="F17" s="113"/>
      <c r="G17" s="83"/>
      <c r="H17" s="83"/>
      <c r="I17" s="93"/>
      <c r="J17" s="83"/>
      <c r="K17" s="83"/>
      <c r="L17" s="93"/>
    </row>
    <row r="18" spans="1:12" ht="18">
      <c r="A18" s="112" t="s">
        <v>72</v>
      </c>
      <c r="B18" s="111"/>
      <c r="C18" s="113"/>
      <c r="D18" s="111"/>
      <c r="E18" s="111"/>
      <c r="F18" s="113"/>
      <c r="G18" s="91" t="s">
        <v>72</v>
      </c>
      <c r="H18" s="83"/>
      <c r="I18" s="93"/>
      <c r="J18" s="83"/>
      <c r="K18" s="83"/>
      <c r="L18" s="93"/>
    </row>
    <row r="19" spans="1:12" ht="15">
      <c r="A19" s="111"/>
      <c r="B19" s="111"/>
      <c r="C19" s="113"/>
      <c r="D19" s="111"/>
      <c r="E19" s="111"/>
      <c r="F19" s="113"/>
      <c r="G19" s="83"/>
      <c r="H19" s="83"/>
      <c r="I19" s="93"/>
      <c r="J19" s="83"/>
      <c r="K19" s="83"/>
      <c r="L19" s="93"/>
    </row>
    <row r="20" spans="1:12" ht="15">
      <c r="A20" s="111" t="s">
        <v>29</v>
      </c>
      <c r="B20" s="111"/>
      <c r="C20" s="57">
        <f>Inventar!G34</f>
        <v>6700</v>
      </c>
      <c r="D20" s="111"/>
      <c r="E20" s="111"/>
      <c r="F20" s="113"/>
      <c r="G20" s="83" t="s">
        <v>29</v>
      </c>
      <c r="H20" s="83"/>
      <c r="I20" s="92">
        <f>Inventar!G131</f>
        <v>6700</v>
      </c>
      <c r="J20" s="83"/>
      <c r="K20" s="83"/>
      <c r="L20" s="93"/>
    </row>
    <row r="21" spans="1:12" ht="15">
      <c r="A21" s="111"/>
      <c r="B21" s="111"/>
      <c r="C21" s="113"/>
      <c r="D21" s="111"/>
      <c r="E21" s="111"/>
      <c r="F21" s="113"/>
      <c r="G21" s="83"/>
      <c r="H21" s="83"/>
      <c r="I21" s="93"/>
      <c r="J21" s="83"/>
      <c r="K21" s="83"/>
      <c r="L21" s="93"/>
    </row>
    <row r="22" spans="1:12" ht="15">
      <c r="A22" s="111" t="s">
        <v>32</v>
      </c>
      <c r="B22" s="111"/>
      <c r="C22" s="57">
        <f>Inventar!G37</f>
        <v>100000</v>
      </c>
      <c r="D22" s="111"/>
      <c r="E22" s="111"/>
      <c r="F22" s="113"/>
      <c r="G22" s="83" t="s">
        <v>32</v>
      </c>
      <c r="H22" s="83"/>
      <c r="I22" s="92">
        <f>Inventar!G138</f>
        <v>100000</v>
      </c>
      <c r="J22" s="83"/>
      <c r="K22" s="83"/>
      <c r="L22" s="93"/>
    </row>
    <row r="23" spans="1:12" ht="15">
      <c r="A23" s="111"/>
      <c r="B23" s="111"/>
      <c r="C23" s="113"/>
      <c r="D23" s="111"/>
      <c r="E23" s="111"/>
      <c r="F23" s="113"/>
      <c r="G23" s="83"/>
      <c r="H23" s="83"/>
      <c r="I23" s="93"/>
      <c r="J23" s="83"/>
      <c r="K23" s="83"/>
      <c r="L23" s="93"/>
    </row>
    <row r="24" spans="1:12" ht="15">
      <c r="A24" s="111" t="s">
        <v>34</v>
      </c>
      <c r="B24" s="111"/>
      <c r="C24" s="57">
        <f>Inventar!G41</f>
        <v>500</v>
      </c>
      <c r="D24" s="111"/>
      <c r="E24" s="111"/>
      <c r="F24" s="113"/>
      <c r="G24" s="83" t="s">
        <v>34</v>
      </c>
      <c r="H24" s="83"/>
      <c r="I24" s="92">
        <f>Inventar!G144</f>
        <v>500</v>
      </c>
      <c r="J24" s="83"/>
      <c r="K24" s="83"/>
      <c r="L24" s="93"/>
    </row>
    <row r="25" spans="1:12" ht="15">
      <c r="A25" s="111"/>
      <c r="B25" s="111"/>
      <c r="C25" s="113"/>
      <c r="D25" s="111"/>
      <c r="E25" s="111"/>
      <c r="F25" s="113"/>
      <c r="G25" s="83"/>
      <c r="H25" s="83"/>
      <c r="I25" s="93"/>
      <c r="J25" s="83"/>
      <c r="K25" s="83"/>
      <c r="L25" s="93"/>
    </row>
    <row r="26" spans="1:12" ht="15">
      <c r="A26" s="111" t="s">
        <v>38</v>
      </c>
      <c r="B26" s="111"/>
      <c r="C26" s="57">
        <f>Inventar!G44</f>
        <v>91599.53</v>
      </c>
      <c r="D26" s="111"/>
      <c r="E26" s="111"/>
      <c r="F26" s="113"/>
      <c r="G26" s="83" t="s">
        <v>38</v>
      </c>
      <c r="H26" s="83"/>
      <c r="I26" s="92">
        <f>Inventar!G152</f>
        <v>91599.53</v>
      </c>
      <c r="J26" s="83"/>
      <c r="K26" s="83"/>
      <c r="L26" s="93"/>
    </row>
    <row r="27" spans="1:12" ht="15">
      <c r="A27" s="111"/>
      <c r="B27" s="111"/>
      <c r="C27" s="113"/>
      <c r="D27" s="111"/>
      <c r="E27" s="111"/>
      <c r="F27" s="113"/>
      <c r="G27" s="83"/>
      <c r="H27" s="83"/>
      <c r="I27" s="93"/>
      <c r="J27" s="83"/>
      <c r="K27" s="83"/>
      <c r="L27" s="93"/>
    </row>
    <row r="28" spans="1:12" ht="15">
      <c r="A28" s="111" t="s">
        <v>40</v>
      </c>
      <c r="B28" s="111"/>
      <c r="C28" s="57">
        <f>Inventar!G47</f>
        <v>470</v>
      </c>
      <c r="D28" s="111"/>
      <c r="E28" s="111"/>
      <c r="F28" s="113"/>
      <c r="G28" s="83" t="s">
        <v>40</v>
      </c>
      <c r="H28" s="83"/>
      <c r="I28" s="92">
        <f>Inventar!G158</f>
        <v>470</v>
      </c>
      <c r="J28" s="83"/>
      <c r="K28" s="83"/>
      <c r="L28" s="93"/>
    </row>
    <row r="29" spans="1:12" ht="15">
      <c r="A29" s="116"/>
      <c r="B29" s="116"/>
      <c r="C29" s="117"/>
      <c r="D29" s="116"/>
      <c r="E29" s="116"/>
      <c r="F29" s="117"/>
      <c r="G29" s="96"/>
      <c r="H29" s="96"/>
      <c r="I29" s="97"/>
      <c r="J29" s="96"/>
      <c r="K29" s="96"/>
      <c r="L29" s="97"/>
    </row>
    <row r="30" spans="1:12" ht="15">
      <c r="A30" s="111"/>
      <c r="B30" s="111"/>
      <c r="C30" s="113"/>
      <c r="D30" s="111"/>
      <c r="E30" s="111"/>
      <c r="F30" s="113"/>
      <c r="G30" s="83"/>
      <c r="H30" s="83"/>
      <c r="I30" s="93"/>
      <c r="J30" s="83"/>
      <c r="K30" s="83"/>
      <c r="L30" s="93"/>
    </row>
    <row r="31" spans="1:12" ht="15">
      <c r="A31" s="111"/>
      <c r="B31" s="111"/>
      <c r="C31" s="114">
        <f>SUM(C6:C28)</f>
        <v>940169.53</v>
      </c>
      <c r="D31" s="111"/>
      <c r="E31" s="111"/>
      <c r="F31" s="114">
        <f>SUM(F4:F28)</f>
        <v>940169.53</v>
      </c>
      <c r="G31" s="83"/>
      <c r="H31" s="83"/>
      <c r="I31" s="94">
        <f>SUM(I6:I28)</f>
        <v>940169.53</v>
      </c>
      <c r="J31" s="83"/>
      <c r="K31" s="83"/>
      <c r="L31" s="94">
        <f>SUM(L4:L28)</f>
        <v>940169.53</v>
      </c>
    </row>
    <row r="32" spans="1:12" ht="30" customHeight="1">
      <c r="A32" s="100" t="s">
        <v>136</v>
      </c>
      <c r="B32" s="100"/>
      <c r="D32" s="98">
        <f>IF(Bilanzveränderungen!F11&lt;&gt;"",Bilanzveränderungen!A11&amp;" "&amp;Bilanzveränderungen!A13&amp;" "&amp;Bilanzveränderungen!C13&amp;" "&amp;Bilanzveränderungen!C10,IF(Bilanzveränderungen!F17&lt;&gt;"",Bilanzveränderungen!A17&amp;" "&amp;Bilanzveränderungen!A19&amp;" "&amp;Bilanzveränderungen!C19&amp;" "&amp;Bilanzveränderungen!C10,IF(Bilanzveränderungen!F23&lt;&gt;"",Bilanzveränderungen!A23&amp;" "&amp;Bilanzveränderungen!A25&amp;" "&amp;Bilanzveränderungen!C25&amp;" "&amp;Bilanzveränderungen!C10,IF(Bilanzveränderungen!F29&lt;&gt;"",Bilanzveränderungen!A29&amp;" "&amp;Bilanzveränderungen!A31&amp;" "&amp;Bilanzveränderungen!C31&amp;" "&amp;Bilanzveränderungen!C10,IF(Bilanzveränderungen!F35&lt;&gt;"",Bilanzveränderungen!A35&amp;" "&amp;Bilanzveränderungen!A37&amp;" "&amp;Bilanzveränderungen!C37&amp;" "&amp;Bilanzveränderungen!C10,IF(Bilanzveränderungen!F41&lt;&gt;"",Bilanzveränderungen!A41&amp;" "&amp;Bilanzveränderungen!A43&amp;" "&amp;Bilanzveränderungen!C43&amp;" "&amp;Bilanzveränderungen!C10,IF(Bilanzveränderungen!F47&lt;&gt;"",Bilanzveränderungen!A47&amp;" "&amp;Bilanzveränderungen!A49&amp;" "&amp;Bilanzveränderungen!C49&amp;" "&amp;Bilanzveränderungen!C10,"")))))))</f>
      </c>
      <c r="E32" s="99"/>
      <c r="F32" s="99"/>
      <c r="G32" s="99"/>
      <c r="H32" s="99"/>
      <c r="I32" s="99"/>
      <c r="J32" s="99"/>
      <c r="K32" s="99"/>
      <c r="L32" s="99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I24" sqref="I24"/>
    </sheetView>
  </sheetViews>
  <sheetFormatPr defaultColWidth="11.5546875" defaultRowHeight="15"/>
  <sheetData>
    <row r="1" ht="20.25">
      <c r="B1" s="33" t="s">
        <v>93</v>
      </c>
    </row>
    <row r="2" ht="20.25">
      <c r="B2" s="33"/>
    </row>
    <row r="3" ht="15">
      <c r="A3" t="s">
        <v>123</v>
      </c>
    </row>
    <row r="6" ht="15">
      <c r="A6" t="s">
        <v>124</v>
      </c>
    </row>
    <row r="7" ht="15">
      <c r="A7" t="s">
        <v>135</v>
      </c>
    </row>
    <row r="8" ht="15">
      <c r="A8" t="s">
        <v>138</v>
      </c>
    </row>
    <row r="9" ht="15">
      <c r="A9" t="s">
        <v>125</v>
      </c>
    </row>
    <row r="10" ht="15">
      <c r="A10" t="s">
        <v>126</v>
      </c>
    </row>
    <row r="11" ht="15">
      <c r="A11" t="s">
        <v>127</v>
      </c>
    </row>
    <row r="13" ht="15">
      <c r="A13" t="s">
        <v>129</v>
      </c>
    </row>
    <row r="14" ht="15">
      <c r="A14" t="s">
        <v>122</v>
      </c>
    </row>
    <row r="15" ht="15">
      <c r="A15" t="s">
        <v>137</v>
      </c>
    </row>
    <row r="17" ht="15">
      <c r="A17" t="s">
        <v>120</v>
      </c>
    </row>
    <row r="18" ht="15">
      <c r="A18" t="s">
        <v>121</v>
      </c>
    </row>
    <row r="19" ht="15">
      <c r="A19" t="s">
        <v>130</v>
      </c>
    </row>
    <row r="20" ht="15">
      <c r="A20" t="s">
        <v>92</v>
      </c>
    </row>
    <row r="21" ht="15">
      <c r="A21" t="s">
        <v>128</v>
      </c>
    </row>
    <row r="22" ht="15">
      <c r="A22" t="s">
        <v>131</v>
      </c>
    </row>
    <row r="23" spans="1:7" ht="15">
      <c r="A23" t="s">
        <v>94</v>
      </c>
      <c r="G23" t="s">
        <v>132</v>
      </c>
    </row>
    <row r="24" ht="15">
      <c r="G24" s="81">
        <v>38626</v>
      </c>
    </row>
  </sheetData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</dc:creator>
  <cp:keywords/>
  <dc:description/>
  <cp:lastModifiedBy>Weber</cp:lastModifiedBy>
  <cp:lastPrinted>2004-11-14T18:19:35Z</cp:lastPrinted>
  <dcterms:created xsi:type="dcterms:W3CDTF">2004-11-12T13:42:28Z</dcterms:created>
  <dcterms:modified xsi:type="dcterms:W3CDTF">2006-07-07T10:59:54Z</dcterms:modified>
  <cp:category/>
  <cp:version/>
  <cp:contentType/>
  <cp:contentStatus/>
</cp:coreProperties>
</file>